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1868" firstSheet="3" activeTab="8"/>
  </bookViews>
  <sheets>
    <sheet name="Themen" sheetId="1" r:id="rId1"/>
    <sheet name="intern50" sheetId="2" r:id="rId2"/>
    <sheet name="Gesamtübersicht" sheetId="3" r:id="rId3"/>
    <sheet name="Gesamteindruck" sheetId="4" r:id="rId4"/>
    <sheet name="Organisation" sheetId="5" r:id="rId5"/>
    <sheet name="Infrastruktur" sheetId="6" r:id="rId6"/>
    <sheet name="Referenten" sheetId="7" r:id="rId7"/>
    <sheet name="Rücklauf" sheetId="8" r:id="rId8"/>
    <sheet name="Kommentierung QualAnalyse" sheetId="9" r:id="rId9"/>
    <sheet name="Kritik" sheetId="10" r:id="rId10"/>
    <sheet name="Tabelle1" sheetId="11" r:id="rId11"/>
  </sheets>
  <definedNames>
    <definedName name="_xlnm.Print_Area" localSheetId="3">'Gesamteindruck'!$A$1:$M$40</definedName>
    <definedName name="_xlnm.Print_Area" localSheetId="2">'Gesamtübersicht'!$A$1:$U$42</definedName>
    <definedName name="_xlnm.Print_Area" localSheetId="5">'Infrastruktur'!$A$1:$K$38</definedName>
    <definedName name="_xlnm.Print_Area" localSheetId="1">'intern50'!$A$1:$AF$57</definedName>
    <definedName name="_xlnm.Print_Area" localSheetId="8">'Kommentierung QualAnalyse'!$A$1:$M$41</definedName>
    <definedName name="_xlnm.Print_Area" localSheetId="9">'Kritik'!$A$1:$Q$73</definedName>
    <definedName name="_xlnm.Print_Area" localSheetId="0">'Themen'!$A$1:$F$20</definedName>
    <definedName name="_xlnm.Print_Titles" localSheetId="9">'Kritik'!$1:$6</definedName>
  </definedNames>
  <calcPr fullCalcOnLoad="1"/>
</workbook>
</file>

<file path=xl/sharedStrings.xml><?xml version="1.0" encoding="utf-8"?>
<sst xmlns="http://schemas.openxmlformats.org/spreadsheetml/2006/main" count="250" uniqueCount="211">
  <si>
    <t>Termin des Einladungsschreibens</t>
  </si>
  <si>
    <t>Veranstaltungsort</t>
  </si>
  <si>
    <t>Verpflegung</t>
  </si>
  <si>
    <t>Veranstaltungsdatum und -beginn</t>
  </si>
  <si>
    <t>Veranstaltungsdauer</t>
  </si>
  <si>
    <t>Tagungsorganisation</t>
  </si>
  <si>
    <t>Tagungsunterlagen</t>
  </si>
  <si>
    <t>Gestaltung des Vorabends</t>
  </si>
  <si>
    <t>Einführungsvorträge</t>
  </si>
  <si>
    <t>Referenten</t>
  </si>
  <si>
    <t>Gruppenarbeitsvorträge</t>
  </si>
  <si>
    <t>Gesamteindruck</t>
  </si>
  <si>
    <t>AK-Tagung</t>
  </si>
  <si>
    <t>Due Dilligence</t>
  </si>
  <si>
    <t>Burg Spreewald</t>
  </si>
  <si>
    <t>Projekt-Controlling</t>
  </si>
  <si>
    <t>Kloster Zinna</t>
  </si>
  <si>
    <t>Shared Service Center</t>
  </si>
  <si>
    <t>Havelberg</t>
  </si>
  <si>
    <t>Kosten-Nutzen AK-Arbeit</t>
  </si>
  <si>
    <t>Alt Ruppin</t>
  </si>
  <si>
    <t>Sinn und Unsinn Budgetierung</t>
  </si>
  <si>
    <t>Neustrelitz</t>
  </si>
  <si>
    <t>Wertorientierte Unternehmenssteuerung</t>
  </si>
  <si>
    <t>Chorin</t>
  </si>
  <si>
    <t>pers. Zielvereinbarungen, Vergütungssysteme und Motivation</t>
  </si>
  <si>
    <t>Strausberg</t>
  </si>
  <si>
    <t>Prozessmanagement - im Fokus Prozesscontrolling</t>
  </si>
  <si>
    <t>Prieros</t>
  </si>
  <si>
    <t>Grundsätze ordnungsgemäßen Controllings</t>
  </si>
  <si>
    <t>Wulkow</t>
  </si>
  <si>
    <t>Kommunikation ist mehr als sprechen</t>
  </si>
  <si>
    <t>Gnewikow</t>
  </si>
  <si>
    <t>Wissensmanagement</t>
  </si>
  <si>
    <t>Groß Dölln</t>
  </si>
  <si>
    <t>Nachhaltige Unternehmensführung</t>
  </si>
  <si>
    <t>Tropical Island</t>
  </si>
  <si>
    <t>Teilnehmer</t>
  </si>
  <si>
    <t>Durchschnitt</t>
  </si>
  <si>
    <r>
      <t xml:space="preserve">Anfahrtsbeschreibung </t>
    </r>
    <r>
      <rPr>
        <b/>
        <sz val="10"/>
        <color indexed="10"/>
        <rFont val="Arial"/>
        <family val="2"/>
      </rPr>
      <t>entfällt ab 42. AK</t>
    </r>
  </si>
  <si>
    <t>Themenpräsentation</t>
  </si>
  <si>
    <t>AK-Ranking Tagungshotel NOTE nicht STERNE</t>
  </si>
  <si>
    <t>Eigene Anmerkungen</t>
  </si>
  <si>
    <t>High</t>
  </si>
  <si>
    <t>EIN KREUZ pro Berwertungpunkt "Jeder nur ein Kreuz"</t>
  </si>
  <si>
    <t>Medium</t>
  </si>
  <si>
    <t xml:space="preserve"> 2+3</t>
  </si>
  <si>
    <t>Kreuze zwischen den Kästchen rücken ich automatisch nach links, es gibt keine halben Noten</t>
  </si>
  <si>
    <t>Low</t>
  </si>
  <si>
    <t xml:space="preserve"> 4-6</t>
  </si>
  <si>
    <t>Entwicklung Q-Kriterien AK-Treffen des AK Berlin-Brandenburg</t>
  </si>
  <si>
    <t>AK-Treffen</t>
  </si>
  <si>
    <t>Ø</t>
  </si>
  <si>
    <t>Termin der Einladungsschreiben</t>
  </si>
  <si>
    <t>Anfahrtsbeschreibung</t>
  </si>
  <si>
    <t>ab 42. AK keine Beurteilung mehr</t>
  </si>
  <si>
    <t>Veranstaltungsdatum und –beginn</t>
  </si>
  <si>
    <t>Gestaltung des Vorabendes</t>
  </si>
  <si>
    <t>AK-Ranking Tagungshotel</t>
  </si>
  <si>
    <t>Gruppenthemen</t>
  </si>
  <si>
    <t>Fragebögen</t>
  </si>
  <si>
    <t>Rücklaufquote</t>
  </si>
  <si>
    <t>Skala 1-5</t>
  </si>
  <si>
    <t>Organisation</t>
  </si>
  <si>
    <t>keine Beurteilung mehr</t>
  </si>
  <si>
    <t>Infrastruktur</t>
  </si>
  <si>
    <t xml:space="preserve">Kommentierung zur Qualitätsanalyse </t>
  </si>
  <si>
    <t>Frage nach</t>
  </si>
  <si>
    <t>Note</t>
  </si>
  <si>
    <t>Durch-</t>
  </si>
  <si>
    <t>Kommentierung</t>
  </si>
  <si>
    <t>schnitt</t>
  </si>
  <si>
    <t>Gesamteindruck:</t>
  </si>
  <si>
    <t>Teilnehmerzahl:</t>
  </si>
  <si>
    <t>Rücklaufquote:</t>
  </si>
  <si>
    <t>Termin Einladungsschreiben:</t>
  </si>
  <si>
    <t>Veranstaltungsort:</t>
  </si>
  <si>
    <t>Verpflegung:</t>
  </si>
  <si>
    <t>Veranstaltungsdatum u. -beginn:</t>
  </si>
  <si>
    <t>Veranstaltungsdauer:</t>
  </si>
  <si>
    <t>Tagungsunterlagen:</t>
  </si>
  <si>
    <t>Gestaltung des Vorabends:</t>
  </si>
  <si>
    <t>AK-Ranking Tagungshotel:</t>
  </si>
  <si>
    <t>Referenten Einführungsvortrag:</t>
  </si>
  <si>
    <t>Referenten Gruppenthemen:</t>
  </si>
  <si>
    <t>Hinweis/Kritik</t>
  </si>
  <si>
    <t>Referenten Einführungsvortrag</t>
  </si>
  <si>
    <t>Was trägt Controlliöng zur nachhaltigen Unternehmensführung bei?</t>
  </si>
  <si>
    <r>
      <t xml:space="preserve">Themenpräsentation  </t>
    </r>
    <r>
      <rPr>
        <b/>
        <sz val="10"/>
        <color indexed="10"/>
        <rFont val="Arial"/>
        <family val="2"/>
      </rPr>
      <t>entfällt ab AK 45</t>
    </r>
  </si>
  <si>
    <t xml:space="preserve"> 04/2010</t>
  </si>
  <si>
    <t>Lagow / Polen</t>
  </si>
  <si>
    <t xml:space="preserve"> 09/2009</t>
  </si>
  <si>
    <t xml:space="preserve"> 04/2009</t>
  </si>
  <si>
    <t xml:space="preserve"> 09/2008</t>
  </si>
  <si>
    <t xml:space="preserve"> 04/2008</t>
  </si>
  <si>
    <t xml:space="preserve"> 10/2007</t>
  </si>
  <si>
    <t xml:space="preserve"> 03/2007</t>
  </si>
  <si>
    <t xml:space="preserve"> 09/2006</t>
  </si>
  <si>
    <t xml:space="preserve"> 04/2006</t>
  </si>
  <si>
    <t xml:space="preserve"> 09/2005</t>
  </si>
  <si>
    <t xml:space="preserve"> 04/2005</t>
  </si>
  <si>
    <t xml:space="preserve"> 09/2004</t>
  </si>
  <si>
    <t xml:space="preserve"> 04/2004</t>
  </si>
  <si>
    <t>ab 45. AK keine Beurteilung mehr</t>
  </si>
  <si>
    <t>Referenten Gruppenarbeitsvorträge</t>
  </si>
  <si>
    <t>U.Wilke</t>
  </si>
  <si>
    <t>Innovations Controlling</t>
  </si>
  <si>
    <t>Arbeitstitel</t>
  </si>
  <si>
    <t>MM/JJ</t>
  </si>
  <si>
    <t>Tagungsort</t>
  </si>
  <si>
    <t xml:space="preserve"> 10/2010</t>
  </si>
  <si>
    <t>Bad Belzig</t>
  </si>
  <si>
    <t xml:space="preserve"> 04/2011</t>
  </si>
  <si>
    <t>Bantikow</t>
  </si>
  <si>
    <t>Wohin entwickelt sich Controlling? Strategieansätze</t>
  </si>
  <si>
    <t>Moderatorfunktion</t>
  </si>
  <si>
    <t>Ulrich Wilke</t>
  </si>
  <si>
    <t>Green Controlling</t>
  </si>
  <si>
    <t xml:space="preserve"> 09/2011</t>
  </si>
  <si>
    <t>Senftenberg</t>
  </si>
  <si>
    <r>
      <rPr>
        <b/>
        <sz val="10"/>
        <color indexed="17"/>
        <rFont val="Arial"/>
        <family val="2"/>
      </rPr>
      <t>Ab 42. AK</t>
    </r>
    <r>
      <rPr>
        <b/>
        <sz val="10"/>
        <color indexed="10"/>
        <rFont val="Arial"/>
        <family val="2"/>
      </rPr>
      <t xml:space="preserve"> für Frage </t>
    </r>
    <r>
      <rPr>
        <b/>
        <sz val="10"/>
        <color indexed="17"/>
        <rFont val="Arial"/>
        <family val="2"/>
      </rPr>
      <t>"Anfahrtbeschreibung"</t>
    </r>
  </si>
  <si>
    <r>
      <rPr>
        <b/>
        <sz val="10"/>
        <color indexed="17"/>
        <rFont val="Arial"/>
        <family val="2"/>
      </rPr>
      <t>Ab 45. AK</t>
    </r>
    <r>
      <rPr>
        <b/>
        <sz val="10"/>
        <color indexed="10"/>
        <rFont val="Arial"/>
        <family val="2"/>
      </rPr>
      <t xml:space="preserve"> für Frage </t>
    </r>
    <r>
      <rPr>
        <b/>
        <sz val="10"/>
        <color indexed="17"/>
        <rFont val="Arial"/>
        <family val="2"/>
      </rPr>
      <t>"Themenpräsentation"</t>
    </r>
  </si>
  <si>
    <t>Kommentator</t>
  </si>
  <si>
    <t>gutes Ergebnis, etwas besser als Durchschnitt</t>
  </si>
  <si>
    <t>Sind Nachhaltigkeit und Wachstum eine Einheit?</t>
  </si>
  <si>
    <t xml:space="preserve"> 04/2012</t>
  </si>
  <si>
    <t>Jörn Ney</t>
  </si>
  <si>
    <t>Renate Mehner</t>
  </si>
  <si>
    <t>Walter Schmidt</t>
  </si>
  <si>
    <t>Melanie Roy</t>
  </si>
  <si>
    <t>Fabian Walther</t>
  </si>
  <si>
    <t>Gruppe 1: Jörn Ney</t>
  </si>
  <si>
    <t>Gruppe 2: Andreas Krimpmann</t>
  </si>
  <si>
    <t>Gruppe 3: Barbara Hilger</t>
  </si>
  <si>
    <t>Gruppe 4: Marlene Rauschenbach</t>
  </si>
  <si>
    <t>Gruppe 5: Katrin K.B.</t>
  </si>
  <si>
    <t>Gruppe 5: Harald Pick</t>
  </si>
  <si>
    <t>Gruppe 5: Matthias von Daacke</t>
  </si>
  <si>
    <t>Siegfried Gänßlen</t>
  </si>
  <si>
    <t>Gesamtergebnis 50. AK in Strausberg</t>
  </si>
  <si>
    <t>50. AK - Strausberg</t>
  </si>
  <si>
    <t>sehr gute Beteiligung durch die Ehemaligen (5) und Sigfried Gäßlen</t>
  </si>
  <si>
    <t>Sigi Gänßlen und Andreas Krimpmann haben keinen Bogen abgegeben</t>
  </si>
  <si>
    <t>leider nur Durchschnitt; es gab einmal die Note 4 (Herwig) mit den Hinweis Saal</t>
  </si>
  <si>
    <t>ungünstig, Hotel plüschig</t>
  </si>
  <si>
    <t>schlechter als Durchschnitt; es gab mehrheitlich die Note 2, einmal eine 3</t>
  </si>
  <si>
    <t>gutes Ergebnis; da Dauer immer gleich ist, ist Bewertung wohl subjektiv</t>
  </si>
  <si>
    <t>Rückkehr auf Durchschnitt; Senftenberg (1,1) war Ausnahmeerscheinung</t>
  </si>
  <si>
    <t>gut, leicht besser als Durchschnitt</t>
  </si>
  <si>
    <t xml:space="preserve">zweitbestes Ergebnis seit Aufzeichnungen, ist der hervorragend gestalteten Mappe </t>
  </si>
  <si>
    <t>zu verdanken</t>
  </si>
  <si>
    <t>sehr gutes Ergebnis; nur leicht hinter dem ausgezeichneten Ergebnis von Senftenberg (1,2)</t>
  </si>
  <si>
    <t>lag vermutlich am "Rittersaal, am launigen Vortrag von Sigfried Gänßlen, dem ausgiebigen</t>
  </si>
  <si>
    <t>Netzwerken und der Dia-Show; es gab einmal die Note 4 (Herwig)</t>
  </si>
  <si>
    <t>erreichen</t>
  </si>
  <si>
    <t xml:space="preserve">deutlich besser als Durchschnitt, konnte aber das Super-Ergebnis von Senftenberg (1,4) nicht </t>
  </si>
  <si>
    <t>schlechtes Ergebnis; 2 Referenten sind deutlich schlechter als der Durchschnitt bewertet worden</t>
  </si>
  <si>
    <t>gutes Ergebnis, leicht besser als Durchschnitt</t>
  </si>
  <si>
    <t>Säulen stören</t>
  </si>
  <si>
    <t>Melanie</t>
  </si>
  <si>
    <t>Herwig</t>
  </si>
  <si>
    <t>Saal ungünstig, Hotel plüschig</t>
  </si>
  <si>
    <t>Essen am Donnerstag eher mau</t>
  </si>
  <si>
    <t>Marlene</t>
  </si>
  <si>
    <t>könnte Donnerstag später beginnen</t>
  </si>
  <si>
    <t>Matthias</t>
  </si>
  <si>
    <t>16 Uhr ist sehr früh</t>
  </si>
  <si>
    <t>Olivier</t>
  </si>
  <si>
    <t>excellent mit Vortrag Hansgrohe</t>
  </si>
  <si>
    <t>Klaus</t>
  </si>
  <si>
    <t>max. 2h Blöcke, dann kurze Pause</t>
  </si>
  <si>
    <t>Green = keine Foliendeckel</t>
  </si>
  <si>
    <t>Rittersaal</t>
  </si>
  <si>
    <t>Super! PPT der Historie</t>
  </si>
  <si>
    <t>ich hätte mir etwas "festliches" und gemeinsames vorgestellt</t>
  </si>
  <si>
    <t>Marlene Rauschenbach:</t>
  </si>
  <si>
    <t>Sonstige Kommentare</t>
  </si>
  <si>
    <t>4-Minuten-Vorträge alle im Nachgang als PDF-Format an alle verteilen</t>
  </si>
  <si>
    <t>zum sich erinnern, Gedächtnisstütze</t>
  </si>
  <si>
    <t>Matthias von Daacke:</t>
  </si>
  <si>
    <t>Verbesserungsvorschläge im Sinne eines Green-Controlling:</t>
  </si>
  <si>
    <t xml:space="preserve"> - Teilnahmebescheinigung als PDF per e-mail senden</t>
  </si>
  <si>
    <t xml:space="preserve"> - Vortragsunterlagen beidseitig und ohne Plastik-Cover erstellen</t>
  </si>
  <si>
    <t>lebhaft vorgetragen, flüssig</t>
  </si>
  <si>
    <t>sehr lebendig</t>
  </si>
  <si>
    <t>Katen hätten wenigsten einmal vorgelesen werden sollen</t>
  </si>
  <si>
    <t>unterlegt mit guten Beispielen</t>
  </si>
  <si>
    <t>es ist immer wieder toll, was wir leisten und wie wir lernen</t>
  </si>
  <si>
    <t>nur in eine Richtung gesprochen, aber flüssig vorgetragen</t>
  </si>
  <si>
    <t>super lebendig, Arbeit mit Flipchart</t>
  </si>
  <si>
    <t>zu viele ähs</t>
  </si>
  <si>
    <t>sehr gute Zusammenfasssung, lauter und deutlicher sprechen, gute Idee mit grünen Zetteln (Karten)</t>
  </si>
  <si>
    <t>es gibt nicht nur Deyle, Führen durch Ziele "SHART" (spezifisch messbar, Aktion realistisch, transparent)</t>
  </si>
  <si>
    <t>guter Vortrag trotz kurzer Vorbereitungszeit</t>
  </si>
  <si>
    <t>gut, flüssig vorgetragen</t>
  </si>
  <si>
    <t xml:space="preserve">Gruppe 5: </t>
  </si>
  <si>
    <t>sehr gut rübergebracht</t>
  </si>
  <si>
    <t>sehr deutlich, aber nicht so lebendig</t>
  </si>
  <si>
    <t>Beispiel sehr interessant</t>
  </si>
  <si>
    <t>Nachhaltigkeit sichern, sehr konkret, praxisnah</t>
  </si>
  <si>
    <t>insbesondere als 1. Erfahrung bei AKBB</t>
  </si>
  <si>
    <t>sehr gut als Teamvorstellung</t>
  </si>
  <si>
    <t>excellent</t>
  </si>
  <si>
    <t>ist das wirklich Nachhaltigkeit?</t>
  </si>
  <si>
    <t>gelungene Jubiläumsveranstaltung, Vortrag Sigfried Gänßlen sehr gut und interessant</t>
  </si>
  <si>
    <t>Hotel fand ich etwas groß</t>
  </si>
  <si>
    <t>Harald Pick</t>
  </si>
  <si>
    <t>Wir sollten mal über Sinn und Zweck der Punkte diskutieren</t>
  </si>
  <si>
    <t>Michael Böhrenz</t>
  </si>
  <si>
    <t>Auf Säulen im Tagungsraum verzichten</t>
  </si>
  <si>
    <t>Kommentare aus Fragebogen zur 50. AK Strausberg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</si>
</sst>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"/>
    <numFmt numFmtId="167" formatCode="0.0%"/>
    <numFmt numFmtId="168" formatCode="[$-407]dddd\,\ d\.\ mmmm\ yyyy"/>
    <numFmt numFmtId="169" formatCode="[$-407]mmmmm\ yy;@"/>
    <numFmt numFmtId="170" formatCode="mmyy"/>
    <numFmt numFmtId="171" formatCode="mm/yy"/>
    <numFmt numFmtId="172" formatCode="mm/yyyy"/>
    <numFmt numFmtId="173" formatCode="0.000"/>
    <numFmt numFmtId="174" formatCode="0.0000"/>
    <numFmt numFmtId="175" formatCode="0.00000"/>
  </numFmts>
  <fonts count="72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40"/>
      <name val="Arial"/>
      <family val="2"/>
    </font>
    <font>
      <sz val="4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66FF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7" fillId="0" borderId="17" xfId="0" applyNumberFormat="1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36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21" xfId="0" applyFill="1" applyBorder="1" applyAlignment="1">
      <alignment/>
    </xf>
    <xf numFmtId="0" fontId="64" fillId="0" borderId="10" xfId="0" applyFont="1" applyBorder="1" applyAlignment="1">
      <alignment/>
    </xf>
    <xf numFmtId="17" fontId="0" fillId="0" borderId="22" xfId="0" applyNumberFormat="1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65" fontId="1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3" fillId="0" borderId="25" xfId="0" applyFont="1" applyBorder="1" applyAlignment="1">
      <alignment/>
    </xf>
    <xf numFmtId="17" fontId="0" fillId="0" borderId="22" xfId="0" applyNumberFormat="1" applyBorder="1" applyAlignment="1">
      <alignment horizontal="center" textRotation="90"/>
    </xf>
    <xf numFmtId="165" fontId="2" fillId="0" borderId="12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5" fontId="2" fillId="0" borderId="17" xfId="0" applyNumberFormat="1" applyFont="1" applyBorder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" fontId="2" fillId="0" borderId="23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9" fontId="2" fillId="0" borderId="23" xfId="51" applyFont="1" applyFill="1" applyBorder="1" applyAlignment="1" applyProtection="1">
      <alignment horizontal="center" vertical="top"/>
      <protection/>
    </xf>
    <xf numFmtId="0" fontId="66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9" fontId="3" fillId="0" borderId="0" xfId="0" applyNumberFormat="1" applyFont="1" applyAlignment="1">
      <alignment horizontal="center"/>
    </xf>
    <xf numFmtId="165" fontId="2" fillId="0" borderId="1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14" fontId="12" fillId="0" borderId="0" xfId="0" applyNumberFormat="1" applyFont="1" applyAlignment="1">
      <alignment/>
    </xf>
    <xf numFmtId="0" fontId="67" fillId="0" borderId="11" xfId="0" applyFont="1" applyBorder="1" applyAlignment="1">
      <alignment horizontal="center" vertical="top"/>
    </xf>
    <xf numFmtId="0" fontId="68" fillId="0" borderId="0" xfId="0" applyFont="1" applyAlignment="1">
      <alignment vertical="top"/>
    </xf>
    <xf numFmtId="166" fontId="68" fillId="0" borderId="11" xfId="0" applyNumberFormat="1" applyFont="1" applyBorder="1" applyAlignment="1">
      <alignment vertical="top"/>
    </xf>
    <xf numFmtId="166" fontId="68" fillId="0" borderId="11" xfId="0" applyNumberFormat="1" applyFont="1" applyFill="1" applyBorder="1" applyAlignment="1">
      <alignment vertical="top"/>
    </xf>
    <xf numFmtId="166" fontId="68" fillId="35" borderId="11" xfId="0" applyNumberFormat="1" applyFont="1" applyFill="1" applyBorder="1" applyAlignment="1">
      <alignment vertical="top"/>
    </xf>
    <xf numFmtId="166" fontId="68" fillId="36" borderId="11" xfId="0" applyNumberFormat="1" applyFont="1" applyFill="1" applyBorder="1" applyAlignment="1">
      <alignment vertical="top"/>
    </xf>
    <xf numFmtId="0" fontId="67" fillId="37" borderId="0" xfId="0" applyFont="1" applyFill="1" applyAlignment="1">
      <alignment vertical="top"/>
    </xf>
    <xf numFmtId="166" fontId="68" fillId="37" borderId="11" xfId="0" applyNumberFormat="1" applyFont="1" applyFill="1" applyBorder="1" applyAlignment="1">
      <alignment vertical="top"/>
    </xf>
    <xf numFmtId="166" fontId="69" fillId="0" borderId="0" xfId="0" applyNumberFormat="1" applyFont="1" applyAlignment="1">
      <alignment vertical="top"/>
    </xf>
    <xf numFmtId="166" fontId="69" fillId="0" borderId="0" xfId="0" applyNumberFormat="1" applyFont="1" applyFill="1" applyAlignment="1">
      <alignment vertical="top"/>
    </xf>
    <xf numFmtId="166" fontId="68" fillId="0" borderId="0" xfId="0" applyNumberFormat="1" applyFont="1" applyAlignment="1">
      <alignment vertical="top"/>
    </xf>
    <xf numFmtId="166" fontId="68" fillId="0" borderId="0" xfId="0" applyNumberFormat="1" applyFont="1" applyFill="1" applyAlignment="1">
      <alignment vertical="top"/>
    </xf>
    <xf numFmtId="3" fontId="68" fillId="0" borderId="11" xfId="0" applyNumberFormat="1" applyFont="1" applyFill="1" applyBorder="1" applyAlignment="1">
      <alignment vertical="top"/>
    </xf>
    <xf numFmtId="0" fontId="68" fillId="36" borderId="0" xfId="0" applyFont="1" applyFill="1" applyAlignment="1">
      <alignment vertical="top"/>
    </xf>
    <xf numFmtId="3" fontId="68" fillId="0" borderId="11" xfId="0" applyNumberFormat="1" applyFont="1" applyBorder="1" applyAlignment="1">
      <alignment vertical="top"/>
    </xf>
    <xf numFmtId="0" fontId="68" fillId="35" borderId="0" xfId="0" applyFont="1" applyFill="1" applyAlignment="1">
      <alignment vertical="top"/>
    </xf>
    <xf numFmtId="9" fontId="68" fillId="0" borderId="11" xfId="0" applyNumberFormat="1" applyFont="1" applyBorder="1" applyAlignment="1">
      <alignment vertical="top"/>
    </xf>
    <xf numFmtId="9" fontId="68" fillId="38" borderId="11" xfId="0" applyNumberFormat="1" applyFont="1" applyFill="1" applyBorder="1" applyAlignment="1">
      <alignment vertical="top"/>
    </xf>
    <xf numFmtId="9" fontId="68" fillId="35" borderId="11" xfId="0" applyNumberFormat="1" applyFont="1" applyFill="1" applyBorder="1" applyAlignment="1">
      <alignment vertical="top"/>
    </xf>
    <xf numFmtId="9" fontId="68" fillId="0" borderId="11" xfId="0" applyNumberFormat="1" applyFont="1" applyFill="1" applyBorder="1" applyAlignment="1">
      <alignment vertical="top"/>
    </xf>
    <xf numFmtId="166" fontId="70" fillId="0" borderId="2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vertical="top"/>
    </xf>
    <xf numFmtId="166" fontId="68" fillId="39" borderId="11" xfId="0" applyNumberFormat="1" applyFont="1" applyFill="1" applyBorder="1" applyAlignment="1">
      <alignment vertical="top"/>
    </xf>
    <xf numFmtId="0" fontId="2" fillId="40" borderId="23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Gesamteindruck AK-Treffen</a:t>
            </a:r>
          </a:p>
        </c:rich>
      </c:tx>
      <c:layout>
        <c:manualLayout>
          <c:xMode val="factor"/>
          <c:yMode val="factor"/>
          <c:x val="-0.003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625"/>
          <c:w val="0.809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Gesamtübersicht!$A$35</c:f>
              <c:strCache>
                <c:ptCount val="1"/>
                <c:pt idx="0">
                  <c:v>Gesamteindruck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Gesamtübersicht!$C$35:$S$35</c:f>
              <c:numCache>
                <c:ptCount val="17"/>
                <c:pt idx="0">
                  <c:v>1.4</c:v>
                </c:pt>
                <c:pt idx="1">
                  <c:v>1.3</c:v>
                </c:pt>
                <c:pt idx="2">
                  <c:v>1.8</c:v>
                </c:pt>
                <c:pt idx="3">
                  <c:v>1.5</c:v>
                </c:pt>
                <c:pt idx="4">
                  <c:v>1.4</c:v>
                </c:pt>
                <c:pt idx="5">
                  <c:v>1.5625</c:v>
                </c:pt>
                <c:pt idx="6">
                  <c:v>1.52</c:v>
                </c:pt>
                <c:pt idx="7">
                  <c:v>1.6923076923076923</c:v>
                </c:pt>
                <c:pt idx="8">
                  <c:v>1.6</c:v>
                </c:pt>
                <c:pt idx="9">
                  <c:v>1</c:v>
                </c:pt>
                <c:pt idx="10">
                  <c:v>1.4285714285714286</c:v>
                </c:pt>
                <c:pt idx="11">
                  <c:v>1.3636363636363635</c:v>
                </c:pt>
                <c:pt idx="12">
                  <c:v>1.6</c:v>
                </c:pt>
                <c:pt idx="13">
                  <c:v>1.3</c:v>
                </c:pt>
                <c:pt idx="14">
                  <c:v>1.5</c:v>
                </c:pt>
                <c:pt idx="15">
                  <c:v>1.1</c:v>
                </c:pt>
                <c:pt idx="16">
                  <c:v>1.391304347826087</c:v>
                </c:pt>
              </c:numCache>
            </c:numRef>
          </c:val>
          <c:smooth val="0"/>
        </c:ser>
        <c:marker val="1"/>
        <c:axId val="7018200"/>
        <c:axId val="63163801"/>
      </c:line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Gesamtübersicht!$C$36:$S$36</c:f>
              <c:numCache>
                <c:ptCount val="17"/>
                <c:pt idx="0">
                  <c:v>1.4387246960200926</c:v>
                </c:pt>
                <c:pt idx="1">
                  <c:v>1.4387246960200926</c:v>
                </c:pt>
                <c:pt idx="2">
                  <c:v>1.4387246960200926</c:v>
                </c:pt>
                <c:pt idx="3">
                  <c:v>1.4387246960200926</c:v>
                </c:pt>
                <c:pt idx="4">
                  <c:v>1.4387246960200926</c:v>
                </c:pt>
                <c:pt idx="5">
                  <c:v>1.4387246960200926</c:v>
                </c:pt>
                <c:pt idx="6">
                  <c:v>1.4387246960200926</c:v>
                </c:pt>
                <c:pt idx="7">
                  <c:v>1.4387246960200926</c:v>
                </c:pt>
                <c:pt idx="8">
                  <c:v>1.4387246960200926</c:v>
                </c:pt>
                <c:pt idx="9">
                  <c:v>1.4387246960200926</c:v>
                </c:pt>
                <c:pt idx="10">
                  <c:v>1.4387246960200926</c:v>
                </c:pt>
                <c:pt idx="11">
                  <c:v>1.4387246960200926</c:v>
                </c:pt>
                <c:pt idx="12">
                  <c:v>1.4387246960200926</c:v>
                </c:pt>
                <c:pt idx="13">
                  <c:v>1.4387246960200926</c:v>
                </c:pt>
                <c:pt idx="14">
                  <c:v>1.4387246960200926</c:v>
                </c:pt>
                <c:pt idx="15">
                  <c:v>1.4387246960200926</c:v>
                </c:pt>
                <c:pt idx="16">
                  <c:v>1.4387246960200926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7018200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axMin"/>
          <c:max val="2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catAx>
        <c:axId val="31603298"/>
        <c:scaling>
          <c:orientation val="minMax"/>
        </c:scaling>
        <c:axPos val="t"/>
        <c:delete val="1"/>
        <c:majorTickMark val="out"/>
        <c:minorTickMark val="none"/>
        <c:tickLblPos val="none"/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axMin"/>
          <c:max val="2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6032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532"/>
          <c:w val="0.156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Veranstaltungsort
</a:t>
            </a:r>
          </a:p>
        </c:rich>
      </c:tx>
      <c:layout>
        <c:manualLayout>
          <c:xMode val="factor"/>
          <c:yMode val="factor"/>
          <c:x val="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8925"/>
          <c:w val="0.9472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Gesamtübersicht!$A$10</c:f>
              <c:strCache>
                <c:ptCount val="1"/>
                <c:pt idx="0">
                  <c:v>Veranstaltungsort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Gesamtübersicht!$C$10:$S$10</c:f>
              <c:numCache>
                <c:ptCount val="17"/>
                <c:pt idx="0">
                  <c:v>1.4375</c:v>
                </c:pt>
                <c:pt idx="1">
                  <c:v>1.3</c:v>
                </c:pt>
                <c:pt idx="2">
                  <c:v>2</c:v>
                </c:pt>
                <c:pt idx="3">
                  <c:v>1.4761904761904763</c:v>
                </c:pt>
                <c:pt idx="4">
                  <c:v>1.4285714285714286</c:v>
                </c:pt>
                <c:pt idx="5">
                  <c:v>1.95</c:v>
                </c:pt>
                <c:pt idx="6">
                  <c:v>1.7666666666666666</c:v>
                </c:pt>
                <c:pt idx="7">
                  <c:v>1.6</c:v>
                </c:pt>
                <c:pt idx="8">
                  <c:v>1.4</c:v>
                </c:pt>
                <c:pt idx="9">
                  <c:v>1.4</c:v>
                </c:pt>
                <c:pt idx="10">
                  <c:v>1.2</c:v>
                </c:pt>
                <c:pt idx="11">
                  <c:v>1.2777777777777777</c:v>
                </c:pt>
                <c:pt idx="12">
                  <c:v>1.5</c:v>
                </c:pt>
                <c:pt idx="13">
                  <c:v>1.2</c:v>
                </c:pt>
                <c:pt idx="14">
                  <c:v>1.6</c:v>
                </c:pt>
                <c:pt idx="15">
                  <c:v>1.2</c:v>
                </c:pt>
                <c:pt idx="16">
                  <c:v>1.5</c:v>
                </c:pt>
              </c:numCache>
            </c:numRef>
          </c:val>
          <c:smooth val="0"/>
        </c:ser>
        <c:marker val="1"/>
        <c:axId val="6843394"/>
        <c:axId val="6159054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Gesamtübersicht!$C$11:$S$11</c:f>
              <c:numCache>
                <c:ptCount val="17"/>
                <c:pt idx="0">
                  <c:v>1.4845121381886088</c:v>
                </c:pt>
                <c:pt idx="1">
                  <c:v>1.4845121381886088</c:v>
                </c:pt>
                <c:pt idx="2">
                  <c:v>1.4845121381886088</c:v>
                </c:pt>
                <c:pt idx="3">
                  <c:v>1.4845121381886088</c:v>
                </c:pt>
                <c:pt idx="4">
                  <c:v>1.4845121381886088</c:v>
                </c:pt>
                <c:pt idx="5">
                  <c:v>1.4845121381886088</c:v>
                </c:pt>
                <c:pt idx="6">
                  <c:v>1.4845121381886088</c:v>
                </c:pt>
                <c:pt idx="7">
                  <c:v>1.4845121381886088</c:v>
                </c:pt>
                <c:pt idx="8">
                  <c:v>1.4845121381886088</c:v>
                </c:pt>
                <c:pt idx="9">
                  <c:v>1.4845121381886088</c:v>
                </c:pt>
                <c:pt idx="10">
                  <c:v>1.4845121381886088</c:v>
                </c:pt>
                <c:pt idx="11">
                  <c:v>1.4845121381886088</c:v>
                </c:pt>
                <c:pt idx="12">
                  <c:v>1.4845121381886088</c:v>
                </c:pt>
                <c:pt idx="13">
                  <c:v>1.4845121381886088</c:v>
                </c:pt>
                <c:pt idx="14">
                  <c:v>1.4845121381886088</c:v>
                </c:pt>
                <c:pt idx="15">
                  <c:v>1.4845121381886088</c:v>
                </c:pt>
                <c:pt idx="16">
                  <c:v>1.4845121381886088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684339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At val="1"/>
        <c:crossBetween val="between"/>
        <c:dispUnits/>
        <c:majorUnit val="0.2"/>
        <c:minorUnit val="0.02"/>
      </c:valAx>
      <c:catAx>
        <c:axId val="17444012"/>
        <c:scaling>
          <c:orientation val="minMax"/>
        </c:scaling>
        <c:axPos val="t"/>
        <c:delete val="1"/>
        <c:majorTickMark val="out"/>
        <c:minorTickMark val="none"/>
        <c:tickLblPos val="none"/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444012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AK-Ranking Tagungshotel
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8525"/>
          <c:w val="0.947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Gesamtübersicht!$A$10</c:f>
              <c:strCache>
                <c:ptCount val="1"/>
                <c:pt idx="0">
                  <c:v>Veranstaltungsort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Gesamtübersicht!$C$26:$S$26</c:f>
              <c:numCache>
                <c:ptCount val="17"/>
                <c:pt idx="4">
                  <c:v>1.9090909090909092</c:v>
                </c:pt>
                <c:pt idx="5">
                  <c:v>3</c:v>
                </c:pt>
                <c:pt idx="6">
                  <c:v>2.0689655172413794</c:v>
                </c:pt>
                <c:pt idx="7">
                  <c:v>2.111111111111111</c:v>
                </c:pt>
                <c:pt idx="8">
                  <c:v>1.7000000000000002</c:v>
                </c:pt>
                <c:pt idx="9">
                  <c:v>2</c:v>
                </c:pt>
                <c:pt idx="10">
                  <c:v>1.6153846153846154</c:v>
                </c:pt>
                <c:pt idx="11">
                  <c:v>3.2</c:v>
                </c:pt>
                <c:pt idx="12">
                  <c:v>2.3</c:v>
                </c:pt>
                <c:pt idx="13">
                  <c:v>1.6</c:v>
                </c:pt>
                <c:pt idx="14">
                  <c:v>2.3</c:v>
                </c:pt>
                <c:pt idx="15">
                  <c:v>1.4</c:v>
                </c:pt>
                <c:pt idx="16">
                  <c:v>1.9047619047619047</c:v>
                </c:pt>
              </c:numCache>
            </c:numRef>
          </c:val>
          <c:smooth val="0"/>
        </c:ser>
        <c:marker val="1"/>
        <c:axId val="3678838"/>
        <c:axId val="33109543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Gesamtübersicht!$C$27:$S$27</c:f>
              <c:numCache>
                <c:ptCount val="17"/>
                <c:pt idx="0">
                  <c:v>2.0853318505838403</c:v>
                </c:pt>
                <c:pt idx="1">
                  <c:v>2.0853318505838403</c:v>
                </c:pt>
                <c:pt idx="2">
                  <c:v>2.0853318505838403</c:v>
                </c:pt>
                <c:pt idx="3">
                  <c:v>2.0853318505838403</c:v>
                </c:pt>
                <c:pt idx="4">
                  <c:v>2.0853318505838403</c:v>
                </c:pt>
                <c:pt idx="5">
                  <c:v>2.0853318505838403</c:v>
                </c:pt>
                <c:pt idx="6">
                  <c:v>2.0853318505838403</c:v>
                </c:pt>
                <c:pt idx="7">
                  <c:v>2.0853318505838403</c:v>
                </c:pt>
                <c:pt idx="8">
                  <c:v>2.0853318505838403</c:v>
                </c:pt>
                <c:pt idx="9">
                  <c:v>2.0853318505838403</c:v>
                </c:pt>
                <c:pt idx="10">
                  <c:v>2.0853318505838403</c:v>
                </c:pt>
                <c:pt idx="11">
                  <c:v>2.0853318505838403</c:v>
                </c:pt>
                <c:pt idx="12">
                  <c:v>2.0853318505838403</c:v>
                </c:pt>
                <c:pt idx="13">
                  <c:v>2.0853318505838403</c:v>
                </c:pt>
                <c:pt idx="14">
                  <c:v>2.0853318505838403</c:v>
                </c:pt>
                <c:pt idx="15">
                  <c:v>2.0853318505838403</c:v>
                </c:pt>
                <c:pt idx="16">
                  <c:v>2.0853318505838403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3678838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"/>
        <c:crossesAt val="1"/>
        <c:crossBetween val="between"/>
        <c:dispUnits/>
        <c:majorUnit val="0.2"/>
        <c:minorUnit val="0.02"/>
      </c:valAx>
      <c:catAx>
        <c:axId val="29550432"/>
        <c:scaling>
          <c:orientation val="minMax"/>
        </c:scaling>
        <c:axPos val="t"/>
        <c:delete val="1"/>
        <c:majorTickMark val="out"/>
        <c:minorTickMark val="none"/>
        <c:tickLblPos val="none"/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550432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Referenten Einführungsvorträge</a:t>
            </a:r>
          </a:p>
        </c:rich>
      </c:tx>
      <c:layout>
        <c:manualLayout>
          <c:xMode val="factor"/>
          <c:yMode val="factor"/>
          <c:x val="-0.00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85"/>
          <c:w val="0.972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Gesamtübersicht!$A$29</c:f>
              <c:strCache>
                <c:ptCount val="1"/>
                <c:pt idx="0">
                  <c:v>Einführungsvorträge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Gesamtübersicht!$C$29:$S$29</c:f>
              <c:numCache>
                <c:ptCount val="17"/>
                <c:pt idx="0">
                  <c:v>1.6</c:v>
                </c:pt>
                <c:pt idx="1">
                  <c:v>1.6</c:v>
                </c:pt>
                <c:pt idx="2">
                  <c:v>1.8</c:v>
                </c:pt>
                <c:pt idx="3">
                  <c:v>1.580701754385965</c:v>
                </c:pt>
                <c:pt idx="4">
                  <c:v>1.7023809523809523</c:v>
                </c:pt>
                <c:pt idx="5">
                  <c:v>1.4470029239766082</c:v>
                </c:pt>
                <c:pt idx="6">
                  <c:v>1.4015384615384614</c:v>
                </c:pt>
                <c:pt idx="7">
                  <c:v>1.6968954248366013</c:v>
                </c:pt>
                <c:pt idx="8">
                  <c:v>1.6</c:v>
                </c:pt>
                <c:pt idx="9">
                  <c:v>1.4</c:v>
                </c:pt>
                <c:pt idx="10">
                  <c:v>1.8131868131868132</c:v>
                </c:pt>
                <c:pt idx="11">
                  <c:v>1.4836601307189543</c:v>
                </c:pt>
                <c:pt idx="12">
                  <c:v>1.6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1.758893280632411</c:v>
                </c:pt>
              </c:numCache>
            </c:numRef>
          </c:val>
          <c:smooth val="0"/>
        </c:ser>
        <c:marker val="1"/>
        <c:axId val="44774762"/>
        <c:axId val="319675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Gesamtübersicht!$C$30:$S$30</c:f>
              <c:numCache>
                <c:ptCount val="17"/>
                <c:pt idx="0">
                  <c:v>1.5696623377445156</c:v>
                </c:pt>
                <c:pt idx="1">
                  <c:v>1.5696623377445156</c:v>
                </c:pt>
                <c:pt idx="2">
                  <c:v>1.5696623377445156</c:v>
                </c:pt>
                <c:pt idx="3">
                  <c:v>1.5696623377445156</c:v>
                </c:pt>
                <c:pt idx="4">
                  <c:v>1.5696623377445156</c:v>
                </c:pt>
                <c:pt idx="5">
                  <c:v>1.5696623377445156</c:v>
                </c:pt>
                <c:pt idx="6">
                  <c:v>1.5696623377445156</c:v>
                </c:pt>
                <c:pt idx="7">
                  <c:v>1.5696623377445156</c:v>
                </c:pt>
                <c:pt idx="8">
                  <c:v>1.5696623377445156</c:v>
                </c:pt>
                <c:pt idx="9">
                  <c:v>1.5696623377445156</c:v>
                </c:pt>
                <c:pt idx="10">
                  <c:v>1.5696623377445156</c:v>
                </c:pt>
                <c:pt idx="11">
                  <c:v>1.5696623377445156</c:v>
                </c:pt>
                <c:pt idx="12">
                  <c:v>1.5696623377445156</c:v>
                </c:pt>
                <c:pt idx="13">
                  <c:v>1.5696623377445156</c:v>
                </c:pt>
                <c:pt idx="14">
                  <c:v>1.5696623377445156</c:v>
                </c:pt>
                <c:pt idx="15">
                  <c:v>1.5696623377445156</c:v>
                </c:pt>
                <c:pt idx="16">
                  <c:v>1.5696623377445156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44774762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At val="1"/>
        <c:crossBetween val="between"/>
        <c:dispUnits/>
        <c:majorUnit val="0.2"/>
        <c:minorUnit val="0.02"/>
      </c:valAx>
      <c:catAx>
        <c:axId val="2877076"/>
        <c:scaling>
          <c:orientation val="minMax"/>
        </c:scaling>
        <c:axPos val="t"/>
        <c:delete val="1"/>
        <c:majorTickMark val="out"/>
        <c:minorTickMark val="none"/>
        <c:tickLblPos val="none"/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77076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Referenten Gruppenthemen</a:t>
            </a:r>
          </a:p>
        </c:rich>
      </c:tx>
      <c:layout>
        <c:manualLayout>
          <c:xMode val="factor"/>
          <c:yMode val="factor"/>
          <c:x val="-0.00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725"/>
          <c:w val="0.9722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Gesamtübersicht!$A$31</c:f>
              <c:strCache>
                <c:ptCount val="1"/>
                <c:pt idx="0">
                  <c:v>Gruppenthemen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Gesamtübersicht!$C$31:$S$31</c:f>
              <c:numCache>
                <c:ptCount val="17"/>
                <c:pt idx="0">
                  <c:v>1.5</c:v>
                </c:pt>
                <c:pt idx="1">
                  <c:v>2</c:v>
                </c:pt>
                <c:pt idx="2">
                  <c:v>1.9</c:v>
                </c:pt>
                <c:pt idx="3">
                  <c:v>1.7690058479532165</c:v>
                </c:pt>
                <c:pt idx="4">
                  <c:v>1.737982456140351</c:v>
                </c:pt>
                <c:pt idx="5">
                  <c:v>1.9729532163742691</c:v>
                </c:pt>
                <c:pt idx="6">
                  <c:v>1.7729775375235732</c:v>
                </c:pt>
                <c:pt idx="7">
                  <c:v>1.7856209150326796</c:v>
                </c:pt>
                <c:pt idx="8">
                  <c:v>1.7000000000000002</c:v>
                </c:pt>
                <c:pt idx="9">
                  <c:v>1.5</c:v>
                </c:pt>
                <c:pt idx="10">
                  <c:v>1.4871794871794872</c:v>
                </c:pt>
                <c:pt idx="11">
                  <c:v>1.4103313840155947</c:v>
                </c:pt>
                <c:pt idx="12">
                  <c:v>1.5</c:v>
                </c:pt>
                <c:pt idx="13">
                  <c:v>1.9</c:v>
                </c:pt>
                <c:pt idx="14">
                  <c:v>1.5</c:v>
                </c:pt>
                <c:pt idx="15">
                  <c:v>1.3</c:v>
                </c:pt>
                <c:pt idx="16">
                  <c:v>1.5528489475500344</c:v>
                </c:pt>
              </c:numCache>
            </c:numRef>
          </c:val>
          <c:smooth val="0"/>
        </c:ser>
        <c:marker val="1"/>
        <c:axId val="31716574"/>
        <c:axId val="17013711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Gesamtübersicht!$C$32:$S$32</c:f>
              <c:numCache>
                <c:ptCount val="17"/>
                <c:pt idx="0">
                  <c:v>1.6640529289276005</c:v>
                </c:pt>
                <c:pt idx="1">
                  <c:v>1.6640529289276005</c:v>
                </c:pt>
                <c:pt idx="2">
                  <c:v>1.6640529289276005</c:v>
                </c:pt>
                <c:pt idx="3">
                  <c:v>1.6640529289276005</c:v>
                </c:pt>
                <c:pt idx="4">
                  <c:v>1.6640529289276005</c:v>
                </c:pt>
                <c:pt idx="5">
                  <c:v>1.6640529289276005</c:v>
                </c:pt>
                <c:pt idx="6">
                  <c:v>1.6640529289276005</c:v>
                </c:pt>
                <c:pt idx="7">
                  <c:v>1.6640529289276005</c:v>
                </c:pt>
                <c:pt idx="8">
                  <c:v>1.6640529289276005</c:v>
                </c:pt>
                <c:pt idx="9">
                  <c:v>1.6640529289276005</c:v>
                </c:pt>
                <c:pt idx="10">
                  <c:v>1.6640529289276005</c:v>
                </c:pt>
                <c:pt idx="11">
                  <c:v>1.6640529289276005</c:v>
                </c:pt>
                <c:pt idx="12">
                  <c:v>1.6640529289276005</c:v>
                </c:pt>
                <c:pt idx="13">
                  <c:v>1.6640529289276005</c:v>
                </c:pt>
                <c:pt idx="14">
                  <c:v>1.6640529289276005</c:v>
                </c:pt>
                <c:pt idx="15">
                  <c:v>1.6640529289276005</c:v>
                </c:pt>
                <c:pt idx="16">
                  <c:v>1.6640529289276005</c:v>
                </c:pt>
              </c:numCache>
            </c:numRef>
          </c:val>
          <c:smooth val="0"/>
        </c:ser>
        <c:marker val="1"/>
        <c:axId val="18905672"/>
        <c:axId val="35933321"/>
      </c:lineChart>
      <c:catAx>
        <c:axId val="3171657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  <c:majorUnit val="0.2"/>
        <c:minorUnit val="0.02"/>
      </c:valAx>
      <c:catAx>
        <c:axId val="18905672"/>
        <c:scaling>
          <c:orientation val="minMax"/>
        </c:scaling>
        <c:axPos val="t"/>
        <c:delete val="1"/>
        <c:majorTickMark val="out"/>
        <c:minorTickMark val="none"/>
        <c:tickLblPos val="none"/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905672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Rücklaufquote Fragebogen
</a:t>
            </a:r>
          </a:p>
        </c:rich>
      </c:tx>
      <c:layout>
        <c:manualLayout>
          <c:xMode val="factor"/>
          <c:yMode val="factor"/>
          <c:x val="-0.00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95"/>
          <c:w val="0.962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Gesamtübersicht!$A$40</c:f>
              <c:strCache>
                <c:ptCount val="1"/>
                <c:pt idx="0">
                  <c:v>Rücklaufquote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Gesamtübersicht!$C$40:$S$40</c:f>
              <c:numCache>
                <c:ptCount val="17"/>
                <c:pt idx="3">
                  <c:v>1</c:v>
                </c:pt>
                <c:pt idx="4">
                  <c:v>0.9565217391304348</c:v>
                </c:pt>
                <c:pt idx="5">
                  <c:v>1</c:v>
                </c:pt>
                <c:pt idx="6">
                  <c:v>0.967741935483871</c:v>
                </c:pt>
                <c:pt idx="7">
                  <c:v>1</c:v>
                </c:pt>
                <c:pt idx="8">
                  <c:v>0.9583333333333334</c:v>
                </c:pt>
                <c:pt idx="9">
                  <c:v>0.5789473684210527</c:v>
                </c:pt>
                <c:pt idx="10">
                  <c:v>1</c:v>
                </c:pt>
                <c:pt idx="11">
                  <c:v>0.8260869565217391</c:v>
                </c:pt>
                <c:pt idx="12">
                  <c:v>1</c:v>
                </c:pt>
                <c:pt idx="13">
                  <c:v>0.95</c:v>
                </c:pt>
                <c:pt idx="14">
                  <c:v>1</c:v>
                </c:pt>
                <c:pt idx="15">
                  <c:v>1</c:v>
                </c:pt>
                <c:pt idx="16">
                  <c:v>0.9230769230769231</c:v>
                </c:pt>
              </c:numCache>
            </c:numRef>
          </c:val>
          <c:smooth val="0"/>
        </c:ser>
        <c:marker val="1"/>
        <c:axId val="54964434"/>
        <c:axId val="24917859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Gesamtübersicht!$C$41:$S$41</c:f>
              <c:numCache>
                <c:ptCount val="17"/>
                <c:pt idx="0">
                  <c:v>0.9400505897119537</c:v>
                </c:pt>
                <c:pt idx="1">
                  <c:v>0.9400505897119537</c:v>
                </c:pt>
                <c:pt idx="2">
                  <c:v>0.9400505897119537</c:v>
                </c:pt>
                <c:pt idx="3">
                  <c:v>0.9400505897119537</c:v>
                </c:pt>
                <c:pt idx="4">
                  <c:v>0.9400505897119537</c:v>
                </c:pt>
                <c:pt idx="5">
                  <c:v>0.9400505897119537</c:v>
                </c:pt>
                <c:pt idx="6">
                  <c:v>0.9400505897119537</c:v>
                </c:pt>
                <c:pt idx="7">
                  <c:v>0.9400505897119537</c:v>
                </c:pt>
                <c:pt idx="8">
                  <c:v>0.9400505897119537</c:v>
                </c:pt>
                <c:pt idx="9">
                  <c:v>0.9400505897119537</c:v>
                </c:pt>
                <c:pt idx="10">
                  <c:v>0.9326930470460864</c:v>
                </c:pt>
                <c:pt idx="11">
                  <c:v>0.9400505897119537</c:v>
                </c:pt>
                <c:pt idx="12">
                  <c:v>0.9400505897119537</c:v>
                </c:pt>
                <c:pt idx="13">
                  <c:v>0.9400505897119537</c:v>
                </c:pt>
                <c:pt idx="14">
                  <c:v>0.9400505897119537</c:v>
                </c:pt>
                <c:pt idx="15">
                  <c:v>0.9400505897119537</c:v>
                </c:pt>
                <c:pt idx="16">
                  <c:v>0.9400505897119537</c:v>
                </c:pt>
              </c:numCache>
            </c:numRef>
          </c:val>
          <c:smooth val="0"/>
        </c:ser>
        <c:marker val="1"/>
        <c:axId val="22934140"/>
        <c:axId val="508066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At val="0"/>
        <c:auto val="1"/>
        <c:lblOffset val="100"/>
        <c:tickLblSkip val="1"/>
        <c:noMultiLvlLbl val="0"/>
      </c:catAx>
      <c:valAx>
        <c:axId val="24917859"/>
        <c:scaling>
          <c:orientation val="minMax"/>
          <c:max val="1"/>
          <c:min val="0.950000000000000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At val="1"/>
        <c:crossBetween val="between"/>
        <c:dispUnits/>
        <c:majorUnit val="0.01"/>
        <c:minorUnit val="0.005"/>
      </c:valAx>
      <c:catAx>
        <c:axId val="22934140"/>
        <c:scaling>
          <c:orientation val="minMax"/>
        </c:scaling>
        <c:axPos val="b"/>
        <c:delete val="1"/>
        <c:majorTickMark val="out"/>
        <c:minorTickMark val="none"/>
        <c:tickLblPos val="none"/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  <c:max val="1"/>
          <c:min val="0.950000000000000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934140"/>
        <c:crosses val="max"/>
        <c:crossBetween val="between"/>
        <c:dispUnits/>
        <c:majorUnit val="0.01"/>
        <c:minorUnit val="0.00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 der Einladungsschreiben</a:t>
            </a:r>
          </a:p>
        </c:rich>
      </c:tx>
      <c:layout>
        <c:manualLayout>
          <c:xMode val="factor"/>
          <c:yMode val="factor"/>
          <c:x val="-0.006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45"/>
          <c:w val="0.947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Gesamtübersicht!$A$6</c:f>
              <c:strCache>
                <c:ptCount val="1"/>
                <c:pt idx="0">
                  <c:v>Termin der Einladungsschreiben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Gesamtübersicht!$C$6:$S$6</c:f>
              <c:numCache>
                <c:ptCount val="17"/>
                <c:pt idx="0">
                  <c:v>1.5</c:v>
                </c:pt>
                <c:pt idx="1">
                  <c:v>1.5</c:v>
                </c:pt>
                <c:pt idx="2">
                  <c:v>1.6</c:v>
                </c:pt>
                <c:pt idx="3">
                  <c:v>1.6666666666666667</c:v>
                </c:pt>
                <c:pt idx="4">
                  <c:v>1.4</c:v>
                </c:pt>
                <c:pt idx="5">
                  <c:v>1.631578947368421</c:v>
                </c:pt>
                <c:pt idx="6">
                  <c:v>1.3448275862068966</c:v>
                </c:pt>
                <c:pt idx="7">
                  <c:v>1.9523809523809523</c:v>
                </c:pt>
                <c:pt idx="8">
                  <c:v>1.2</c:v>
                </c:pt>
                <c:pt idx="9">
                  <c:v>1.2</c:v>
                </c:pt>
                <c:pt idx="10">
                  <c:v>1.4285714285714286</c:v>
                </c:pt>
                <c:pt idx="11">
                  <c:v>1.3888888888888888</c:v>
                </c:pt>
                <c:pt idx="12">
                  <c:v>1.5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1.3478260869565217</c:v>
                </c:pt>
              </c:numCache>
            </c:numRef>
          </c:val>
          <c:smooth val="0"/>
        </c:ser>
        <c:marker val="1"/>
        <c:axId val="9730316"/>
        <c:axId val="20463981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Gesamtübersicht!$C$7:$S$7</c:f>
              <c:numCache>
                <c:ptCount val="17"/>
                <c:pt idx="0">
                  <c:v>1.4447494445317515</c:v>
                </c:pt>
                <c:pt idx="1">
                  <c:v>1.4447494445317515</c:v>
                </c:pt>
                <c:pt idx="2">
                  <c:v>1.4447494445317515</c:v>
                </c:pt>
                <c:pt idx="3">
                  <c:v>1.4447494445317515</c:v>
                </c:pt>
                <c:pt idx="4">
                  <c:v>1.4447494445317515</c:v>
                </c:pt>
                <c:pt idx="5">
                  <c:v>1.4447494445317515</c:v>
                </c:pt>
                <c:pt idx="6">
                  <c:v>1.4447494445317515</c:v>
                </c:pt>
                <c:pt idx="7">
                  <c:v>1.4447494445317515</c:v>
                </c:pt>
                <c:pt idx="8">
                  <c:v>1.4447494445317515</c:v>
                </c:pt>
                <c:pt idx="9">
                  <c:v>1.4447494445317515</c:v>
                </c:pt>
                <c:pt idx="10">
                  <c:v>1.4447494445317515</c:v>
                </c:pt>
                <c:pt idx="11">
                  <c:v>1.4447494445317515</c:v>
                </c:pt>
                <c:pt idx="12">
                  <c:v>1.4447494445317515</c:v>
                </c:pt>
                <c:pt idx="13">
                  <c:v>1.4447494445317515</c:v>
                </c:pt>
                <c:pt idx="14">
                  <c:v>1.4447494445317515</c:v>
                </c:pt>
                <c:pt idx="15">
                  <c:v>1.4447494445317515</c:v>
                </c:pt>
                <c:pt idx="16">
                  <c:v>1.4447494445317515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9730316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  <c:majorUnit val="0.2"/>
        <c:minorUnit val="0.02"/>
      </c:valAx>
      <c:catAx>
        <c:axId val="49958102"/>
        <c:scaling>
          <c:orientation val="minMax"/>
        </c:scaling>
        <c:axPos val="t"/>
        <c:delete val="1"/>
        <c:majorTickMark val="out"/>
        <c:minorTickMark val="none"/>
        <c:tickLblPos val="none"/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58102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Veranstaltungsdatum und –beginn
</a:t>
            </a:r>
          </a:p>
        </c:rich>
      </c:tx>
      <c:layout>
        <c:manualLayout>
          <c:xMode val="factor"/>
          <c:yMode val="factor"/>
          <c:x val="-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9025"/>
          <c:w val="0.9475"/>
          <c:h val="0.6677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Gesamtübersicht!$A$14</c:f>
              <c:strCache>
                <c:ptCount val="1"/>
                <c:pt idx="0">
                  <c:v>Veranstaltungsdatum und –beginn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Gesamtübersicht!$C$14:$S$14</c:f>
              <c:numCache>
                <c:ptCount val="17"/>
                <c:pt idx="0">
                  <c:v>1.4375</c:v>
                </c:pt>
                <c:pt idx="1">
                  <c:v>1.3</c:v>
                </c:pt>
                <c:pt idx="2">
                  <c:v>1.7</c:v>
                </c:pt>
                <c:pt idx="3">
                  <c:v>1.1904761904761905</c:v>
                </c:pt>
                <c:pt idx="4">
                  <c:v>1.4761904761904763</c:v>
                </c:pt>
                <c:pt idx="5">
                  <c:v>1.4</c:v>
                </c:pt>
                <c:pt idx="6">
                  <c:v>1.4666666666666666</c:v>
                </c:pt>
                <c:pt idx="7">
                  <c:v>1.7142857142857142</c:v>
                </c:pt>
                <c:pt idx="8">
                  <c:v>1.3</c:v>
                </c:pt>
                <c:pt idx="9">
                  <c:v>1.1</c:v>
                </c:pt>
                <c:pt idx="10">
                  <c:v>1.4666666666666666</c:v>
                </c:pt>
                <c:pt idx="11">
                  <c:v>1.2352941176470589</c:v>
                </c:pt>
                <c:pt idx="12">
                  <c:v>1.5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1.3333333333333333</c:v>
                </c:pt>
              </c:numCache>
            </c:numRef>
          </c:val>
          <c:smooth val="0"/>
        </c:ser>
        <c:marker val="1"/>
        <c:axId val="20074432"/>
        <c:axId val="46452161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Gesamtübersicht!$C$15:$S$15</c:f>
              <c:numCache>
                <c:ptCount val="17"/>
                <c:pt idx="0">
                  <c:v>1.3835537156038886</c:v>
                </c:pt>
                <c:pt idx="1">
                  <c:v>1.3835537156038886</c:v>
                </c:pt>
                <c:pt idx="2">
                  <c:v>1.3835537156038886</c:v>
                </c:pt>
                <c:pt idx="3">
                  <c:v>1.3835537156038886</c:v>
                </c:pt>
                <c:pt idx="4">
                  <c:v>1.3835537156038886</c:v>
                </c:pt>
                <c:pt idx="5">
                  <c:v>1.3835537156038886</c:v>
                </c:pt>
                <c:pt idx="6">
                  <c:v>1.3835537156038886</c:v>
                </c:pt>
                <c:pt idx="7">
                  <c:v>1.3835537156038886</c:v>
                </c:pt>
                <c:pt idx="8">
                  <c:v>1.3835537156038886</c:v>
                </c:pt>
                <c:pt idx="9">
                  <c:v>1.3835537156038886</c:v>
                </c:pt>
                <c:pt idx="10">
                  <c:v>1.3835537156038886</c:v>
                </c:pt>
                <c:pt idx="11">
                  <c:v>1.3835537156038886</c:v>
                </c:pt>
                <c:pt idx="12">
                  <c:v>1.3835537156038886</c:v>
                </c:pt>
                <c:pt idx="13">
                  <c:v>1.3835537156038886</c:v>
                </c:pt>
                <c:pt idx="14">
                  <c:v>1.3835537156038886</c:v>
                </c:pt>
                <c:pt idx="15">
                  <c:v>1.3835537156038886</c:v>
                </c:pt>
                <c:pt idx="16">
                  <c:v>1.3835537156038886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20074432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At val="1"/>
        <c:crossBetween val="between"/>
        <c:dispUnits/>
        <c:majorUnit val="0.2"/>
        <c:minorUnit val="0.02"/>
      </c:valAx>
      <c:catAx>
        <c:axId val="15416266"/>
        <c:scaling>
          <c:orientation val="minMax"/>
        </c:scaling>
        <c:axPos val="t"/>
        <c:delete val="1"/>
        <c:majorTickMark val="out"/>
        <c:minorTickMark val="none"/>
        <c:tickLblPos val="none"/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416266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Veranstaltungsdauer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275"/>
          <c:w val="0.949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Gesamtübersicht!$A$16</c:f>
              <c:strCache>
                <c:ptCount val="1"/>
                <c:pt idx="0">
                  <c:v>Veranstaltungsdauer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Gesamtübersicht!$C$16:$S$16</c:f>
              <c:numCache>
                <c:ptCount val="17"/>
                <c:pt idx="0">
                  <c:v>1.625</c:v>
                </c:pt>
                <c:pt idx="1">
                  <c:v>1.2</c:v>
                </c:pt>
                <c:pt idx="2">
                  <c:v>1.5</c:v>
                </c:pt>
                <c:pt idx="3">
                  <c:v>1.2380952380952381</c:v>
                </c:pt>
                <c:pt idx="4">
                  <c:v>1.5</c:v>
                </c:pt>
                <c:pt idx="5">
                  <c:v>1.3333333333333333</c:v>
                </c:pt>
                <c:pt idx="6">
                  <c:v>1.3571428571428572</c:v>
                </c:pt>
                <c:pt idx="7">
                  <c:v>1.5263157894736843</c:v>
                </c:pt>
                <c:pt idx="8">
                  <c:v>1.3</c:v>
                </c:pt>
                <c:pt idx="9">
                  <c:v>1.2</c:v>
                </c:pt>
                <c:pt idx="10">
                  <c:v>1.4285714285714286</c:v>
                </c:pt>
                <c:pt idx="11">
                  <c:v>1.3888888888888888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1.2</c:v>
                </c:pt>
                <c:pt idx="16">
                  <c:v>1.25</c:v>
                </c:pt>
              </c:numCache>
            </c:numRef>
          </c:val>
          <c:smooth val="0"/>
        </c:ser>
        <c:marker val="1"/>
        <c:axId val="40758004"/>
        <c:axId val="3127771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Gesamtübersicht!$C$17:$S$17</c:f>
              <c:numCache>
                <c:ptCount val="17"/>
                <c:pt idx="0">
                  <c:v>1.3674910315003195</c:v>
                </c:pt>
                <c:pt idx="1">
                  <c:v>1.3674910315003195</c:v>
                </c:pt>
                <c:pt idx="2">
                  <c:v>1.3674910315003195</c:v>
                </c:pt>
                <c:pt idx="3">
                  <c:v>1.3674910315003195</c:v>
                </c:pt>
                <c:pt idx="4">
                  <c:v>1.3674910315003195</c:v>
                </c:pt>
                <c:pt idx="5">
                  <c:v>1.3674910315003195</c:v>
                </c:pt>
                <c:pt idx="6">
                  <c:v>1.3674910315003195</c:v>
                </c:pt>
                <c:pt idx="7">
                  <c:v>1.3674910315003195</c:v>
                </c:pt>
                <c:pt idx="8">
                  <c:v>1.3674910315003195</c:v>
                </c:pt>
                <c:pt idx="9">
                  <c:v>1.3674910315003195</c:v>
                </c:pt>
                <c:pt idx="10">
                  <c:v>1.3674910315003195</c:v>
                </c:pt>
                <c:pt idx="11">
                  <c:v>1.3674910315003195</c:v>
                </c:pt>
                <c:pt idx="12">
                  <c:v>1.3674910315003195</c:v>
                </c:pt>
                <c:pt idx="13">
                  <c:v>1.3674910315003195</c:v>
                </c:pt>
                <c:pt idx="14">
                  <c:v>1.3674910315003195</c:v>
                </c:pt>
                <c:pt idx="15">
                  <c:v>1.3674910315003195</c:v>
                </c:pt>
                <c:pt idx="16">
                  <c:v>1.3674910315003195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4075800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At val="1"/>
        <c:crossBetween val="between"/>
        <c:dispUnits/>
        <c:majorUnit val="0.2"/>
        <c:minorUnit val="0.02"/>
      </c:valAx>
      <c:catAx>
        <c:axId val="13063998"/>
        <c:scaling>
          <c:orientation val="minMax"/>
        </c:scaling>
        <c:axPos val="t"/>
        <c:delete val="1"/>
        <c:majorTickMark val="out"/>
        <c:minorTickMark val="none"/>
        <c:tickLblPos val="none"/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063998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Tagungsorganisation
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3625"/>
          <c:w val="0.9517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Gesamtübersicht!$A$18</c:f>
              <c:strCache>
                <c:ptCount val="1"/>
                <c:pt idx="0">
                  <c:v>Tagungsorganisation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Gesamtübersicht!$C$18:$S$18</c:f>
              <c:numCache>
                <c:ptCount val="17"/>
                <c:pt idx="0">
                  <c:v>1.375</c:v>
                </c:pt>
                <c:pt idx="1">
                  <c:v>1.3</c:v>
                </c:pt>
                <c:pt idx="2">
                  <c:v>1.5</c:v>
                </c:pt>
                <c:pt idx="3">
                  <c:v>1.368421052631579</c:v>
                </c:pt>
                <c:pt idx="4">
                  <c:v>1.3636363636363635</c:v>
                </c:pt>
                <c:pt idx="5">
                  <c:v>1.5</c:v>
                </c:pt>
                <c:pt idx="6">
                  <c:v>1.4666666666666666</c:v>
                </c:pt>
                <c:pt idx="7">
                  <c:v>1.9</c:v>
                </c:pt>
                <c:pt idx="8">
                  <c:v>1.5</c:v>
                </c:pt>
                <c:pt idx="9">
                  <c:v>1.3</c:v>
                </c:pt>
                <c:pt idx="10">
                  <c:v>1.5</c:v>
                </c:pt>
                <c:pt idx="11">
                  <c:v>1.6</c:v>
                </c:pt>
                <c:pt idx="12">
                  <c:v>1.8</c:v>
                </c:pt>
                <c:pt idx="13">
                  <c:v>1.7</c:v>
                </c:pt>
                <c:pt idx="14">
                  <c:v>1.6</c:v>
                </c:pt>
                <c:pt idx="15">
                  <c:v>1.3</c:v>
                </c:pt>
                <c:pt idx="16">
                  <c:v>1.391304347826087</c:v>
                </c:pt>
              </c:numCache>
            </c:numRef>
          </c:val>
          <c:smooth val="0"/>
        </c:ser>
        <c:marker val="1"/>
        <c:axId val="51550888"/>
        <c:axId val="61304809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Gesamtübersicht!$C$19:$S$19</c:f>
              <c:numCache>
                <c:ptCount val="17"/>
                <c:pt idx="0">
                  <c:v>1.4979428488682764</c:v>
                </c:pt>
                <c:pt idx="1">
                  <c:v>1.4979428488682764</c:v>
                </c:pt>
                <c:pt idx="2">
                  <c:v>1.4979428488682764</c:v>
                </c:pt>
                <c:pt idx="3">
                  <c:v>1.4979428488682764</c:v>
                </c:pt>
                <c:pt idx="4">
                  <c:v>1.4979428488682764</c:v>
                </c:pt>
                <c:pt idx="5">
                  <c:v>1.4979428488682764</c:v>
                </c:pt>
                <c:pt idx="6">
                  <c:v>1.4979428488682764</c:v>
                </c:pt>
                <c:pt idx="7">
                  <c:v>1.4979428488682764</c:v>
                </c:pt>
                <c:pt idx="8">
                  <c:v>1.4979428488682764</c:v>
                </c:pt>
                <c:pt idx="9">
                  <c:v>1.4979428488682764</c:v>
                </c:pt>
                <c:pt idx="10">
                  <c:v>1.4979428488682764</c:v>
                </c:pt>
                <c:pt idx="11">
                  <c:v>1.4979428488682764</c:v>
                </c:pt>
                <c:pt idx="12">
                  <c:v>1.4979428488682764</c:v>
                </c:pt>
                <c:pt idx="13">
                  <c:v>1.4979428488682764</c:v>
                </c:pt>
                <c:pt idx="14">
                  <c:v>1.4979428488682764</c:v>
                </c:pt>
                <c:pt idx="15">
                  <c:v>1.4979428488682764</c:v>
                </c:pt>
                <c:pt idx="16">
                  <c:v>1.4979428488682764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51550888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  <c:majorUnit val="0.2"/>
        <c:minorUnit val="0.02"/>
      </c:valAx>
      <c:catAx>
        <c:axId val="14872370"/>
        <c:scaling>
          <c:orientation val="minMax"/>
        </c:scaling>
        <c:axPos val="t"/>
        <c:delete val="1"/>
        <c:majorTickMark val="out"/>
        <c:minorTickMark val="none"/>
        <c:tickLblPos val="none"/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872370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Tagungsunterlagen</a:t>
            </a:r>
          </a:p>
        </c:rich>
      </c:tx>
      <c:layout>
        <c:manualLayout>
          <c:xMode val="factor"/>
          <c:yMode val="factor"/>
          <c:x val="-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0275"/>
          <c:w val="0.947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Gesamtübersicht!$A$20</c:f>
              <c:strCache>
                <c:ptCount val="1"/>
                <c:pt idx="0">
                  <c:v>Tagungsunterlagen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Gesamtübersicht!$C$20:$S$20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2.3</c:v>
                </c:pt>
                <c:pt idx="3">
                  <c:v>1.6111111111111112</c:v>
                </c:pt>
                <c:pt idx="4">
                  <c:v>1.5</c:v>
                </c:pt>
                <c:pt idx="5">
                  <c:v>1.105263157894737</c:v>
                </c:pt>
                <c:pt idx="6">
                  <c:v>1.5357142857142858</c:v>
                </c:pt>
                <c:pt idx="7">
                  <c:v>1.6875</c:v>
                </c:pt>
                <c:pt idx="8">
                  <c:v>1.5</c:v>
                </c:pt>
                <c:pt idx="9">
                  <c:v>1.7000000000000002</c:v>
                </c:pt>
                <c:pt idx="10">
                  <c:v>1.3076923076923077</c:v>
                </c:pt>
                <c:pt idx="11">
                  <c:v>1.8888888888888888</c:v>
                </c:pt>
                <c:pt idx="12">
                  <c:v>2.2</c:v>
                </c:pt>
                <c:pt idx="13">
                  <c:v>1.6</c:v>
                </c:pt>
                <c:pt idx="14">
                  <c:v>1.5</c:v>
                </c:pt>
                <c:pt idx="15">
                  <c:v>1.1</c:v>
                </c:pt>
                <c:pt idx="16">
                  <c:v>1.2173913043478262</c:v>
                </c:pt>
              </c:numCache>
            </c:numRef>
          </c:val>
          <c:smooth val="0"/>
        </c:ser>
        <c:marker val="1"/>
        <c:axId val="63811292"/>
        <c:axId val="3743071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Gesamtübersicht!$C$21:$S$21</c:f>
              <c:numCache>
                <c:ptCount val="17"/>
                <c:pt idx="0">
                  <c:v>1.6325624150381857</c:v>
                </c:pt>
                <c:pt idx="1">
                  <c:v>1.6325624150381857</c:v>
                </c:pt>
                <c:pt idx="2">
                  <c:v>1.6325624150381857</c:v>
                </c:pt>
                <c:pt idx="3">
                  <c:v>1.6325624150381857</c:v>
                </c:pt>
                <c:pt idx="4">
                  <c:v>1.6325624150381857</c:v>
                </c:pt>
                <c:pt idx="5">
                  <c:v>1.6325624150381857</c:v>
                </c:pt>
                <c:pt idx="6">
                  <c:v>1.6325624150381857</c:v>
                </c:pt>
                <c:pt idx="7">
                  <c:v>1.6325624150381857</c:v>
                </c:pt>
                <c:pt idx="8">
                  <c:v>1.6325624150381857</c:v>
                </c:pt>
                <c:pt idx="9">
                  <c:v>1.6325624150381857</c:v>
                </c:pt>
                <c:pt idx="10">
                  <c:v>1.6325624150381857</c:v>
                </c:pt>
                <c:pt idx="11">
                  <c:v>1.6325624150381857</c:v>
                </c:pt>
                <c:pt idx="12">
                  <c:v>1.6325624150381857</c:v>
                </c:pt>
                <c:pt idx="13">
                  <c:v>1.6325624150381857</c:v>
                </c:pt>
                <c:pt idx="14">
                  <c:v>1.6325624150381857</c:v>
                </c:pt>
                <c:pt idx="15">
                  <c:v>1.6325624150381857</c:v>
                </c:pt>
                <c:pt idx="16">
                  <c:v>1.6325624150381857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63811292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  <c:majorUnit val="0.2"/>
        <c:minorUnit val="0.02"/>
      </c:valAx>
      <c:catAx>
        <c:axId val="1332134"/>
        <c:scaling>
          <c:orientation val="minMax"/>
        </c:scaling>
        <c:axPos val="t"/>
        <c:delete val="1"/>
        <c:majorTickMark val="out"/>
        <c:minorTickMark val="none"/>
        <c:tickLblPos val="none"/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32134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Gestaltung des Vorabendes</a:t>
            </a:r>
          </a:p>
        </c:rich>
      </c:tx>
      <c:layout>
        <c:manualLayout>
          <c:xMode val="factor"/>
          <c:yMode val="factor"/>
          <c:x val="-0.002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02"/>
          <c:w val="0.949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Gesamtübersicht!$A$22</c:f>
              <c:strCache>
                <c:ptCount val="1"/>
                <c:pt idx="0">
                  <c:v>Gestaltung des Vorabendes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Gesamtübersicht!$C$22:$S$22</c:f>
              <c:numCache>
                <c:ptCount val="17"/>
                <c:pt idx="1">
                  <c:v>1.1</c:v>
                </c:pt>
                <c:pt idx="2">
                  <c:v>1.4</c:v>
                </c:pt>
                <c:pt idx="3">
                  <c:v>1.368421052631579</c:v>
                </c:pt>
                <c:pt idx="4">
                  <c:v>1.7</c:v>
                </c:pt>
                <c:pt idx="5">
                  <c:v>1.6666666666666667</c:v>
                </c:pt>
                <c:pt idx="6">
                  <c:v>1.5172413793103448</c:v>
                </c:pt>
                <c:pt idx="7">
                  <c:v>2.15</c:v>
                </c:pt>
                <c:pt idx="8">
                  <c:v>1.3</c:v>
                </c:pt>
                <c:pt idx="9">
                  <c:v>1.7000000000000002</c:v>
                </c:pt>
                <c:pt idx="10">
                  <c:v>1.4666666666666666</c:v>
                </c:pt>
                <c:pt idx="11">
                  <c:v>1.2222222222222223</c:v>
                </c:pt>
                <c:pt idx="12">
                  <c:v>1.8</c:v>
                </c:pt>
                <c:pt idx="13">
                  <c:v>1.7</c:v>
                </c:pt>
                <c:pt idx="14">
                  <c:v>1.9</c:v>
                </c:pt>
                <c:pt idx="15">
                  <c:v>1.2</c:v>
                </c:pt>
                <c:pt idx="16">
                  <c:v>1.3478260869565217</c:v>
                </c:pt>
              </c:numCache>
            </c:numRef>
          </c:val>
          <c:smooth val="0"/>
        </c:ser>
        <c:marker val="1"/>
        <c:axId val="40794000"/>
        <c:axId val="31601681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Gesamtübersicht!$C$23:$S$23</c:f>
              <c:numCache>
                <c:ptCount val="17"/>
                <c:pt idx="0">
                  <c:v>1.5336902546533753</c:v>
                </c:pt>
                <c:pt idx="1">
                  <c:v>1.5336902546533753</c:v>
                </c:pt>
                <c:pt idx="2">
                  <c:v>1.5336902546533753</c:v>
                </c:pt>
                <c:pt idx="3">
                  <c:v>1.5336902546533753</c:v>
                </c:pt>
                <c:pt idx="4">
                  <c:v>1.5336902546533753</c:v>
                </c:pt>
                <c:pt idx="5">
                  <c:v>1.5336902546533753</c:v>
                </c:pt>
                <c:pt idx="6">
                  <c:v>1.5336902546533753</c:v>
                </c:pt>
                <c:pt idx="7">
                  <c:v>1.5336902546533753</c:v>
                </c:pt>
                <c:pt idx="8">
                  <c:v>1.5336902546533753</c:v>
                </c:pt>
                <c:pt idx="9">
                  <c:v>1.5336902546533753</c:v>
                </c:pt>
                <c:pt idx="10">
                  <c:v>1.5336902546533753</c:v>
                </c:pt>
                <c:pt idx="11">
                  <c:v>1.5336902546533753</c:v>
                </c:pt>
                <c:pt idx="12">
                  <c:v>1.5336902546533753</c:v>
                </c:pt>
                <c:pt idx="13">
                  <c:v>1.5336902546533753</c:v>
                </c:pt>
                <c:pt idx="14">
                  <c:v>1.5336902546533753</c:v>
                </c:pt>
                <c:pt idx="15">
                  <c:v>1.5336902546533753</c:v>
                </c:pt>
                <c:pt idx="16">
                  <c:v>1.5336902546533753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40794000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At val="1"/>
        <c:crossBetween val="between"/>
        <c:dispUnits/>
        <c:majorUnit val="0.2"/>
        <c:minorUnit val="0.02"/>
      </c:valAx>
      <c:catAx>
        <c:axId val="15979674"/>
        <c:scaling>
          <c:orientation val="minMax"/>
        </c:scaling>
        <c:axPos val="t"/>
        <c:delete val="1"/>
        <c:majorTickMark val="out"/>
        <c:minorTickMark val="none"/>
        <c:tickLblPos val="none"/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979674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297"/>
          <c:w val="0.919"/>
          <c:h val="0.6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Gesamtübersicht!$C$25:$S$25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t"/>
        <c:delete val="1"/>
        <c:majorTickMark val="out"/>
        <c:minorTickMark val="none"/>
        <c:tickLblPos val="none"/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285188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Verpflegung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04"/>
          <c:w val="0.9497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Gesamtübersicht!$A$12</c:f>
              <c:strCache>
                <c:ptCount val="1"/>
                <c:pt idx="0">
                  <c:v>Verpflegung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Gesamtübersicht!$C$4:$S$4</c:f>
              <c:numCache>
                <c:ptCount val="17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</c:numCache>
            </c:numRef>
          </c:cat>
          <c:val>
            <c:numRef>
              <c:f>Gesamtübersicht!$C$12:$S$12</c:f>
              <c:numCache>
                <c:ptCount val="17"/>
                <c:pt idx="3">
                  <c:v>2.142857142857143</c:v>
                </c:pt>
                <c:pt idx="4">
                  <c:v>1.5238095238095237</c:v>
                </c:pt>
                <c:pt idx="5">
                  <c:v>2.8947368421052633</c:v>
                </c:pt>
                <c:pt idx="6">
                  <c:v>1.9310344827586208</c:v>
                </c:pt>
                <c:pt idx="7">
                  <c:v>1.4</c:v>
                </c:pt>
                <c:pt idx="8">
                  <c:v>1.5</c:v>
                </c:pt>
                <c:pt idx="9">
                  <c:v>1.7000000000000002</c:v>
                </c:pt>
                <c:pt idx="10">
                  <c:v>1.2857142857142858</c:v>
                </c:pt>
                <c:pt idx="11">
                  <c:v>1.6842105263157894</c:v>
                </c:pt>
                <c:pt idx="12">
                  <c:v>2.1</c:v>
                </c:pt>
                <c:pt idx="13">
                  <c:v>1.3</c:v>
                </c:pt>
                <c:pt idx="14">
                  <c:v>1.9</c:v>
                </c:pt>
                <c:pt idx="15">
                  <c:v>1.5</c:v>
                </c:pt>
                <c:pt idx="16">
                  <c:v>1.8695652173913044</c:v>
                </c:pt>
              </c:numCache>
            </c:numRef>
          </c:val>
          <c:smooth val="0"/>
        </c:ser>
        <c:marker val="1"/>
        <c:axId val="18596366"/>
        <c:axId val="3314956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Gesamtübersicht!$C$13:$S$13</c:f>
              <c:numCache>
                <c:ptCount val="17"/>
                <c:pt idx="0">
                  <c:v>1.7665662872108523</c:v>
                </c:pt>
                <c:pt idx="1">
                  <c:v>1.7665662872108523</c:v>
                </c:pt>
                <c:pt idx="2">
                  <c:v>1.7665662872108523</c:v>
                </c:pt>
                <c:pt idx="3">
                  <c:v>1.7665662872108523</c:v>
                </c:pt>
                <c:pt idx="4">
                  <c:v>1.7665662872108523</c:v>
                </c:pt>
                <c:pt idx="5">
                  <c:v>1.7665662872108523</c:v>
                </c:pt>
                <c:pt idx="6">
                  <c:v>1.7665662872108523</c:v>
                </c:pt>
                <c:pt idx="7">
                  <c:v>1.7665662872108523</c:v>
                </c:pt>
                <c:pt idx="8">
                  <c:v>1.7665662872108523</c:v>
                </c:pt>
                <c:pt idx="9">
                  <c:v>1.7665662872108523</c:v>
                </c:pt>
                <c:pt idx="10">
                  <c:v>1.7665662872108523</c:v>
                </c:pt>
                <c:pt idx="11">
                  <c:v>1.7665662872108523</c:v>
                </c:pt>
                <c:pt idx="12">
                  <c:v>1.7665662872108523</c:v>
                </c:pt>
                <c:pt idx="13">
                  <c:v>1.7665662872108523</c:v>
                </c:pt>
                <c:pt idx="14">
                  <c:v>1.7665662872108523</c:v>
                </c:pt>
                <c:pt idx="15">
                  <c:v>1.7665662872108523</c:v>
                </c:pt>
                <c:pt idx="16">
                  <c:v>1.7665662872108523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18596366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At val="1"/>
        <c:crossBetween val="between"/>
        <c:dispUnits/>
        <c:majorUnit val="0.2"/>
        <c:minorUnit val="0.02"/>
      </c:valAx>
      <c:catAx>
        <c:axId val="29910648"/>
        <c:scaling>
          <c:orientation val="minMax"/>
        </c:scaling>
        <c:axPos val="t"/>
        <c:delete val="1"/>
        <c:majorTickMark val="out"/>
        <c:minorTickMark val="none"/>
        <c:tickLblPos val="none"/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axMin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910648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62</xdr:row>
      <xdr:rowOff>66675</xdr:rowOff>
    </xdr:from>
    <xdr:to>
      <xdr:col>41</xdr:col>
      <xdr:colOff>381000</xdr:colOff>
      <xdr:row>72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829550" y="10306050"/>
          <a:ext cx="1111567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 Daten</a:t>
          </a:r>
        </a:p>
      </xdr:txBody>
    </xdr:sp>
    <xdr:clientData/>
  </xdr:twoCellAnchor>
  <xdr:twoCellAnchor>
    <xdr:from>
      <xdr:col>32</xdr:col>
      <xdr:colOff>685800</xdr:colOff>
      <xdr:row>15</xdr:row>
      <xdr:rowOff>9525</xdr:rowOff>
    </xdr:from>
    <xdr:to>
      <xdr:col>36</xdr:col>
      <xdr:colOff>228600</xdr:colOff>
      <xdr:row>41</xdr:row>
      <xdr:rowOff>9525</xdr:rowOff>
    </xdr:to>
    <xdr:pic>
      <xdr:nvPicPr>
        <xdr:cNvPr id="2" name="AK-LOGO_vorschla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2552700"/>
          <a:ext cx="25908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333375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9533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457200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9525" y="228600"/>
        <a:ext cx="34956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13</xdr:row>
      <xdr:rowOff>142875</xdr:rowOff>
    </xdr:from>
    <xdr:to>
      <xdr:col>4</xdr:col>
      <xdr:colOff>476250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305050"/>
        <a:ext cx="35147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13</xdr:row>
      <xdr:rowOff>142875</xdr:rowOff>
    </xdr:from>
    <xdr:to>
      <xdr:col>9</xdr:col>
      <xdr:colOff>76200</xdr:colOff>
      <xdr:row>27</xdr:row>
      <xdr:rowOff>152400</xdr:rowOff>
    </xdr:to>
    <xdr:graphicFrame>
      <xdr:nvGraphicFramePr>
        <xdr:cNvPr id="3" name="Chart 3"/>
        <xdr:cNvGraphicFramePr/>
      </xdr:nvGraphicFramePr>
      <xdr:xfrm>
        <a:off x="3419475" y="2305050"/>
        <a:ext cx="36671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13</xdr:row>
      <xdr:rowOff>9525</xdr:rowOff>
    </xdr:from>
    <xdr:to>
      <xdr:col>14</xdr:col>
      <xdr:colOff>219075</xdr:colOff>
      <xdr:row>28</xdr:row>
      <xdr:rowOff>95250</xdr:rowOff>
    </xdr:to>
    <xdr:graphicFrame>
      <xdr:nvGraphicFramePr>
        <xdr:cNvPr id="4" name="Chart 4"/>
        <xdr:cNvGraphicFramePr/>
      </xdr:nvGraphicFramePr>
      <xdr:xfrm>
        <a:off x="7115175" y="2171700"/>
        <a:ext cx="45148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26</xdr:row>
      <xdr:rowOff>123825</xdr:rowOff>
    </xdr:from>
    <xdr:to>
      <xdr:col>4</xdr:col>
      <xdr:colOff>485775</xdr:colOff>
      <xdr:row>40</xdr:row>
      <xdr:rowOff>142875</xdr:rowOff>
    </xdr:to>
    <xdr:graphicFrame>
      <xdr:nvGraphicFramePr>
        <xdr:cNvPr id="5" name="Chart 5"/>
        <xdr:cNvGraphicFramePr/>
      </xdr:nvGraphicFramePr>
      <xdr:xfrm>
        <a:off x="9525" y="4391025"/>
        <a:ext cx="352425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352425</xdr:colOff>
      <xdr:row>26</xdr:row>
      <xdr:rowOff>133350</xdr:rowOff>
    </xdr:from>
    <xdr:to>
      <xdr:col>9</xdr:col>
      <xdr:colOff>66675</xdr:colOff>
      <xdr:row>40</xdr:row>
      <xdr:rowOff>152400</xdr:rowOff>
    </xdr:to>
    <xdr:graphicFrame>
      <xdr:nvGraphicFramePr>
        <xdr:cNvPr id="6" name="Chart 6"/>
        <xdr:cNvGraphicFramePr/>
      </xdr:nvGraphicFramePr>
      <xdr:xfrm>
        <a:off x="3400425" y="4400550"/>
        <a:ext cx="367665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495300</xdr:colOff>
      <xdr:row>27</xdr:row>
      <xdr:rowOff>0</xdr:rowOff>
    </xdr:from>
    <xdr:to>
      <xdr:col>14</xdr:col>
      <xdr:colOff>228600</xdr:colOff>
      <xdr:row>41</xdr:row>
      <xdr:rowOff>19050</xdr:rowOff>
    </xdr:to>
    <xdr:graphicFrame>
      <xdr:nvGraphicFramePr>
        <xdr:cNvPr id="7" name="Chart 7"/>
        <xdr:cNvGraphicFramePr/>
      </xdr:nvGraphicFramePr>
      <xdr:xfrm>
        <a:off x="7505700" y="4429125"/>
        <a:ext cx="4133850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38100</xdr:rowOff>
    </xdr:from>
    <xdr:to>
      <xdr:col>9</xdr:col>
      <xdr:colOff>19050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3362325" y="257175"/>
        <a:ext cx="37052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219075</xdr:rowOff>
    </xdr:from>
    <xdr:to>
      <xdr:col>4</xdr:col>
      <xdr:colOff>457200</xdr:colOff>
      <xdr:row>15</xdr:row>
      <xdr:rowOff>19050</xdr:rowOff>
    </xdr:to>
    <xdr:graphicFrame>
      <xdr:nvGraphicFramePr>
        <xdr:cNvPr id="2" name="Chart 2"/>
        <xdr:cNvGraphicFramePr/>
      </xdr:nvGraphicFramePr>
      <xdr:xfrm>
        <a:off x="0" y="219075"/>
        <a:ext cx="3505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466725</xdr:colOff>
      <xdr:row>30</xdr:row>
      <xdr:rowOff>28575</xdr:rowOff>
    </xdr:to>
    <xdr:graphicFrame>
      <xdr:nvGraphicFramePr>
        <xdr:cNvPr id="3" name="Chart 3"/>
        <xdr:cNvGraphicFramePr/>
      </xdr:nvGraphicFramePr>
      <xdr:xfrm>
        <a:off x="0" y="2647950"/>
        <a:ext cx="35147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219075</xdr:rowOff>
    </xdr:from>
    <xdr:to>
      <xdr:col>9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6867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152400</xdr:rowOff>
    </xdr:from>
    <xdr:to>
      <xdr:col>9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28575" y="3448050"/>
        <a:ext cx="6867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400050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9720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85" zoomScaleNormal="85" workbookViewId="0" topLeftCell="A1">
      <selection activeCell="C19" sqref="C19"/>
    </sheetView>
  </sheetViews>
  <sheetFormatPr defaultColWidth="11.421875" defaultRowHeight="12.75"/>
  <cols>
    <col min="1" max="1" width="15.57421875" style="51" customWidth="1"/>
    <col min="2" max="2" width="74.140625" style="51" customWidth="1"/>
    <col min="3" max="3" width="14.57421875" style="51" bestFit="1" customWidth="1"/>
    <col min="4" max="16384" width="11.421875" style="51" customWidth="1"/>
  </cols>
  <sheetData>
    <row r="1" spans="1:4" ht="15">
      <c r="A1" s="47" t="s">
        <v>12</v>
      </c>
      <c r="B1" s="47" t="s">
        <v>107</v>
      </c>
      <c r="C1" s="47" t="s">
        <v>108</v>
      </c>
      <c r="D1" s="3" t="s">
        <v>109</v>
      </c>
    </row>
    <row r="2" spans="1:4" ht="15">
      <c r="A2" s="53">
        <v>34</v>
      </c>
      <c r="B2" s="51" t="s">
        <v>13</v>
      </c>
      <c r="C2" s="56" t="s">
        <v>102</v>
      </c>
      <c r="D2" s="51" t="s">
        <v>14</v>
      </c>
    </row>
    <row r="3" spans="1:4" ht="15">
      <c r="A3" s="53">
        <v>35</v>
      </c>
      <c r="B3" s="51" t="s">
        <v>15</v>
      </c>
      <c r="C3" s="51" t="s">
        <v>101</v>
      </c>
      <c r="D3" s="51" t="s">
        <v>16</v>
      </c>
    </row>
    <row r="4" spans="1:4" ht="15">
      <c r="A4" s="53">
        <v>36</v>
      </c>
      <c r="B4" s="51" t="s">
        <v>17</v>
      </c>
      <c r="C4" s="51" t="s">
        <v>100</v>
      </c>
      <c r="D4" s="51" t="s">
        <v>18</v>
      </c>
    </row>
    <row r="5" spans="1:4" ht="15">
      <c r="A5" s="53">
        <v>37</v>
      </c>
      <c r="B5" s="51" t="s">
        <v>19</v>
      </c>
      <c r="C5" s="51" t="s">
        <v>99</v>
      </c>
      <c r="D5" s="51" t="s">
        <v>20</v>
      </c>
    </row>
    <row r="6" spans="1:4" ht="15">
      <c r="A6" s="53">
        <v>38</v>
      </c>
      <c r="B6" s="51" t="s">
        <v>21</v>
      </c>
      <c r="C6" s="51" t="s">
        <v>98</v>
      </c>
      <c r="D6" s="51" t="s">
        <v>22</v>
      </c>
    </row>
    <row r="7" spans="1:4" ht="15">
      <c r="A7" s="53">
        <v>39</v>
      </c>
      <c r="B7" s="51" t="s">
        <v>23</v>
      </c>
      <c r="C7" s="51" t="s">
        <v>97</v>
      </c>
      <c r="D7" s="51" t="s">
        <v>24</v>
      </c>
    </row>
    <row r="8" spans="1:4" ht="15">
      <c r="A8" s="53">
        <v>40</v>
      </c>
      <c r="B8" s="51" t="s">
        <v>25</v>
      </c>
      <c r="C8" s="51" t="s">
        <v>96</v>
      </c>
      <c r="D8" s="51" t="s">
        <v>26</v>
      </c>
    </row>
    <row r="9" spans="1:4" ht="15">
      <c r="A9" s="53">
        <v>41</v>
      </c>
      <c r="B9" s="51" t="s">
        <v>27</v>
      </c>
      <c r="C9" s="56" t="s">
        <v>95</v>
      </c>
      <c r="D9" s="51" t="s">
        <v>28</v>
      </c>
    </row>
    <row r="10" spans="1:4" ht="15">
      <c r="A10" s="53">
        <v>42</v>
      </c>
      <c r="B10" s="51" t="s">
        <v>29</v>
      </c>
      <c r="C10" s="56" t="s">
        <v>94</v>
      </c>
      <c r="D10" s="51" t="s">
        <v>30</v>
      </c>
    </row>
    <row r="11" spans="1:4" ht="15">
      <c r="A11" s="53">
        <v>43</v>
      </c>
      <c r="B11" s="51" t="s">
        <v>31</v>
      </c>
      <c r="C11" s="51" t="s">
        <v>93</v>
      </c>
      <c r="D11" s="51" t="s">
        <v>32</v>
      </c>
    </row>
    <row r="12" spans="1:4" ht="15">
      <c r="A12" s="53">
        <v>44</v>
      </c>
      <c r="B12" s="51" t="s">
        <v>33</v>
      </c>
      <c r="C12" s="51" t="s">
        <v>92</v>
      </c>
      <c r="D12" s="51" t="s">
        <v>34</v>
      </c>
    </row>
    <row r="13" spans="1:4" ht="15">
      <c r="A13" s="53">
        <v>45</v>
      </c>
      <c r="B13" s="51" t="s">
        <v>35</v>
      </c>
      <c r="C13" s="57" t="s">
        <v>91</v>
      </c>
      <c r="D13" s="51" t="s">
        <v>36</v>
      </c>
    </row>
    <row r="14" spans="1:4" ht="15">
      <c r="A14" s="53">
        <v>46</v>
      </c>
      <c r="B14" s="51" t="s">
        <v>87</v>
      </c>
      <c r="C14" s="51" t="s">
        <v>89</v>
      </c>
      <c r="D14" s="51" t="s">
        <v>90</v>
      </c>
    </row>
    <row r="15" spans="1:4" ht="15">
      <c r="A15" s="53">
        <v>47</v>
      </c>
      <c r="B15" s="51" t="s">
        <v>106</v>
      </c>
      <c r="C15" s="51" t="s">
        <v>110</v>
      </c>
      <c r="D15" s="51" t="s">
        <v>111</v>
      </c>
    </row>
    <row r="16" spans="1:4" ht="15">
      <c r="A16" s="53">
        <v>48</v>
      </c>
      <c r="B16" s="51" t="s">
        <v>114</v>
      </c>
      <c r="C16" s="51" t="s">
        <v>112</v>
      </c>
      <c r="D16" s="51" t="s">
        <v>113</v>
      </c>
    </row>
    <row r="17" spans="1:4" ht="15">
      <c r="A17" s="53">
        <v>49</v>
      </c>
      <c r="B17" s="51" t="s">
        <v>117</v>
      </c>
      <c r="C17" s="51" t="s">
        <v>118</v>
      </c>
      <c r="D17" s="51" t="s">
        <v>119</v>
      </c>
    </row>
    <row r="18" spans="1:4" ht="15">
      <c r="A18" s="53">
        <v>50</v>
      </c>
      <c r="B18" s="51" t="s">
        <v>124</v>
      </c>
      <c r="C18" s="51" t="s">
        <v>125</v>
      </c>
      <c r="D18" s="51" t="s">
        <v>26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5" zoomScaleNormal="85" zoomScalePageLayoutView="0" workbookViewId="0" topLeftCell="A25">
      <selection activeCell="C27" sqref="C27"/>
    </sheetView>
  </sheetViews>
  <sheetFormatPr defaultColWidth="11.421875" defaultRowHeight="13.5" customHeight="1"/>
  <cols>
    <col min="1" max="1" width="4.28125" style="44" customWidth="1"/>
    <col min="2" max="2" width="15.140625" style="44" customWidth="1"/>
    <col min="3" max="3" width="22.28125" style="44" customWidth="1"/>
    <col min="4" max="4" width="13.421875" style="44" customWidth="1"/>
    <col min="5" max="5" width="11.421875" style="44" bestFit="1" customWidth="1"/>
    <col min="6" max="6" width="9.421875" style="44" customWidth="1"/>
    <col min="7" max="16384" width="11.57421875" style="44" customWidth="1"/>
  </cols>
  <sheetData>
    <row r="1" ht="25.5" customHeight="1">
      <c r="A1" s="54" t="s">
        <v>210</v>
      </c>
    </row>
    <row r="4" spans="1:14" s="55" customFormat="1" ht="19.5" customHeight="1">
      <c r="A4" s="101" t="s">
        <v>67</v>
      </c>
      <c r="B4" s="101"/>
      <c r="C4" s="101"/>
      <c r="D4" s="41"/>
      <c r="E4" s="101" t="s">
        <v>69</v>
      </c>
      <c r="F4" s="101" t="s">
        <v>68</v>
      </c>
      <c r="G4" s="101" t="s">
        <v>85</v>
      </c>
      <c r="H4" s="101"/>
      <c r="I4" s="101"/>
      <c r="J4" s="101"/>
      <c r="K4" s="41"/>
      <c r="L4" s="41"/>
      <c r="M4" s="41"/>
      <c r="N4" s="41"/>
    </row>
    <row r="5" spans="1:14" s="55" customFormat="1" ht="19.5" customHeight="1">
      <c r="A5" s="102"/>
      <c r="B5" s="102"/>
      <c r="C5" s="102"/>
      <c r="D5" s="41"/>
      <c r="E5" s="101" t="s">
        <v>71</v>
      </c>
      <c r="F5" s="101" t="s">
        <v>122</v>
      </c>
      <c r="G5" s="102"/>
      <c r="H5" s="102"/>
      <c r="I5" s="102"/>
      <c r="J5" s="102"/>
      <c r="K5" s="41"/>
      <c r="L5" s="41"/>
      <c r="M5" s="41"/>
      <c r="N5" s="41"/>
    </row>
    <row r="6" spans="1:14" ht="19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9.5" customHeight="1">
      <c r="A7" s="43"/>
      <c r="B7" s="43"/>
      <c r="C7" s="43"/>
      <c r="D7" s="43"/>
      <c r="E7" s="99"/>
      <c r="F7" s="100"/>
      <c r="G7" s="43"/>
      <c r="H7" s="43"/>
      <c r="I7" s="43"/>
      <c r="J7" s="43"/>
      <c r="K7" s="43"/>
      <c r="L7" s="43"/>
      <c r="M7" s="43"/>
      <c r="N7" s="43"/>
    </row>
    <row r="8" spans="1:14" ht="19.5" customHeight="1">
      <c r="A8" s="43"/>
      <c r="B8" s="43"/>
      <c r="C8" s="43"/>
      <c r="D8" s="43"/>
      <c r="E8" s="99"/>
      <c r="F8" s="99"/>
      <c r="G8" s="43"/>
      <c r="H8" s="43"/>
      <c r="I8" s="43"/>
      <c r="J8" s="43"/>
      <c r="K8" s="43"/>
      <c r="L8" s="43"/>
      <c r="M8" s="43"/>
      <c r="N8" s="43"/>
    </row>
    <row r="9" spans="1:14" ht="19.5" customHeight="1">
      <c r="A9" s="43" t="s">
        <v>3</v>
      </c>
      <c r="B9" s="43"/>
      <c r="C9" s="43"/>
      <c r="D9" s="43" t="s">
        <v>163</v>
      </c>
      <c r="E9" s="100">
        <v>1.3</v>
      </c>
      <c r="F9" s="100">
        <v>2</v>
      </c>
      <c r="G9" s="43" t="s">
        <v>164</v>
      </c>
      <c r="H9" s="43"/>
      <c r="I9" s="43"/>
      <c r="J9" s="43"/>
      <c r="K9" s="43"/>
      <c r="L9" s="43"/>
      <c r="M9" s="43"/>
      <c r="N9" s="43"/>
    </row>
    <row r="10" spans="1:14" ht="19.5" customHeight="1">
      <c r="A10" s="43"/>
      <c r="B10" s="43"/>
      <c r="C10" s="43"/>
      <c r="D10" s="43" t="s">
        <v>165</v>
      </c>
      <c r="E10" s="100"/>
      <c r="F10" s="100">
        <v>2</v>
      </c>
      <c r="G10" s="43" t="s">
        <v>166</v>
      </c>
      <c r="H10" s="43"/>
      <c r="I10" s="43"/>
      <c r="J10" s="43"/>
      <c r="K10" s="43"/>
      <c r="L10" s="43"/>
      <c r="M10" s="43"/>
      <c r="N10" s="43"/>
    </row>
    <row r="11" spans="1:14" ht="19.5" customHeight="1">
      <c r="A11" s="43"/>
      <c r="B11" s="43"/>
      <c r="C11" s="43"/>
      <c r="D11" s="43"/>
      <c r="E11" s="99"/>
      <c r="F11" s="99"/>
      <c r="G11" s="43"/>
      <c r="H11" s="43"/>
      <c r="I11" s="43"/>
      <c r="J11" s="43"/>
      <c r="K11" s="43"/>
      <c r="L11" s="43"/>
      <c r="M11" s="43"/>
      <c r="N11" s="43"/>
    </row>
    <row r="12" spans="1:14" ht="19.5" customHeight="1">
      <c r="A12" s="43" t="s">
        <v>1</v>
      </c>
      <c r="B12" s="43"/>
      <c r="C12" s="43"/>
      <c r="D12" s="43" t="s">
        <v>159</v>
      </c>
      <c r="E12" s="100">
        <v>1.5</v>
      </c>
      <c r="F12" s="100">
        <v>2</v>
      </c>
      <c r="G12" s="43" t="s">
        <v>158</v>
      </c>
      <c r="H12" s="91"/>
      <c r="I12" s="91"/>
      <c r="J12" s="43"/>
      <c r="K12" s="43"/>
      <c r="L12" s="43"/>
      <c r="M12" s="43"/>
      <c r="N12" s="43"/>
    </row>
    <row r="13" spans="1:14" ht="19.5" customHeight="1">
      <c r="A13" s="43"/>
      <c r="B13" s="43"/>
      <c r="C13" s="43"/>
      <c r="D13" s="43" t="s">
        <v>160</v>
      </c>
      <c r="E13" s="99"/>
      <c r="F13" s="100">
        <v>4</v>
      </c>
      <c r="G13" s="43" t="s">
        <v>161</v>
      </c>
      <c r="H13" s="91"/>
      <c r="I13" s="91"/>
      <c r="J13" s="43"/>
      <c r="K13" s="43"/>
      <c r="L13" s="43"/>
      <c r="M13" s="43"/>
      <c r="N13" s="43"/>
    </row>
    <row r="14" spans="1:14" ht="19.5" customHeight="1">
      <c r="A14" s="43"/>
      <c r="B14" s="43"/>
      <c r="C14" s="43"/>
      <c r="D14" s="43"/>
      <c r="E14" s="99"/>
      <c r="F14" s="100"/>
      <c r="G14" s="43"/>
      <c r="H14" s="91"/>
      <c r="I14" s="91"/>
      <c r="J14" s="43"/>
      <c r="K14" s="43"/>
      <c r="L14" s="43"/>
      <c r="M14" s="43"/>
      <c r="N14" s="43"/>
    </row>
    <row r="15" spans="1:14" ht="19.5" customHeight="1">
      <c r="A15" s="43" t="s">
        <v>2</v>
      </c>
      <c r="B15" s="43"/>
      <c r="C15" s="43"/>
      <c r="D15" s="43" t="s">
        <v>160</v>
      </c>
      <c r="E15" s="100">
        <v>1.9</v>
      </c>
      <c r="F15" s="100">
        <v>2</v>
      </c>
      <c r="G15" s="43" t="s">
        <v>162</v>
      </c>
      <c r="H15" s="91"/>
      <c r="I15" s="91"/>
      <c r="J15" s="43"/>
      <c r="K15" s="43"/>
      <c r="L15" s="43"/>
      <c r="M15" s="43"/>
      <c r="N15" s="43"/>
    </row>
    <row r="16" spans="1:14" ht="19.5" customHeight="1">
      <c r="A16" s="43"/>
      <c r="B16" s="43"/>
      <c r="C16" s="43"/>
      <c r="D16" s="43"/>
      <c r="E16" s="99"/>
      <c r="F16" s="100"/>
      <c r="G16" s="43"/>
      <c r="H16" s="91"/>
      <c r="I16" s="91"/>
      <c r="J16" s="43"/>
      <c r="K16" s="43"/>
      <c r="L16" s="43"/>
      <c r="M16" s="43"/>
      <c r="N16" s="43"/>
    </row>
    <row r="17" spans="1:14" ht="19.5" customHeight="1">
      <c r="A17" s="43" t="s">
        <v>5</v>
      </c>
      <c r="B17" s="43"/>
      <c r="C17" s="43"/>
      <c r="D17" s="43" t="s">
        <v>167</v>
      </c>
      <c r="E17" s="99">
        <v>1.4</v>
      </c>
      <c r="F17" s="100">
        <v>1</v>
      </c>
      <c r="G17" s="43" t="s">
        <v>168</v>
      </c>
      <c r="H17" s="91"/>
      <c r="I17" s="91"/>
      <c r="J17" s="43"/>
      <c r="K17" s="43"/>
      <c r="L17" s="43"/>
      <c r="M17" s="43"/>
      <c r="N17" s="43"/>
    </row>
    <row r="18" spans="1:14" ht="19.5" customHeight="1">
      <c r="A18" s="43"/>
      <c r="B18" s="43"/>
      <c r="C18" s="43"/>
      <c r="D18" s="43" t="s">
        <v>169</v>
      </c>
      <c r="E18" s="99"/>
      <c r="F18" s="100">
        <v>2</v>
      </c>
      <c r="G18" s="43" t="s">
        <v>170</v>
      </c>
      <c r="H18" s="91"/>
      <c r="I18" s="91"/>
      <c r="J18" s="43"/>
      <c r="K18" s="43"/>
      <c r="L18" s="43"/>
      <c r="M18" s="43"/>
      <c r="N18" s="43"/>
    </row>
    <row r="19" spans="1:14" ht="19.5" customHeight="1">
      <c r="A19" s="43"/>
      <c r="B19" s="43"/>
      <c r="C19" s="43"/>
      <c r="D19" s="43"/>
      <c r="E19" s="99"/>
      <c r="F19" s="100"/>
      <c r="G19" s="43"/>
      <c r="H19" s="91"/>
      <c r="I19" s="91"/>
      <c r="J19" s="43"/>
      <c r="K19" s="43"/>
      <c r="L19" s="43"/>
      <c r="M19" s="43"/>
      <c r="N19" s="43"/>
    </row>
    <row r="20" spans="1:14" ht="19.5" customHeight="1">
      <c r="A20" s="43" t="s">
        <v>6</v>
      </c>
      <c r="B20" s="43"/>
      <c r="C20" s="43"/>
      <c r="D20" s="43" t="s">
        <v>165</v>
      </c>
      <c r="E20" s="99">
        <v>1.2</v>
      </c>
      <c r="F20" s="100">
        <v>2</v>
      </c>
      <c r="G20" s="43" t="s">
        <v>171</v>
      </c>
      <c r="H20" s="91"/>
      <c r="I20" s="91"/>
      <c r="J20" s="43"/>
      <c r="K20" s="43"/>
      <c r="L20" s="43"/>
      <c r="M20" s="43"/>
      <c r="N20" s="43"/>
    </row>
    <row r="21" spans="1:14" ht="19.5" customHeight="1">
      <c r="A21" s="43"/>
      <c r="B21" s="43"/>
      <c r="C21" s="43"/>
      <c r="D21" s="43"/>
      <c r="E21" s="99"/>
      <c r="F21" s="100"/>
      <c r="G21" s="43"/>
      <c r="H21" s="91"/>
      <c r="I21" s="91"/>
      <c r="J21" s="43"/>
      <c r="K21" s="43"/>
      <c r="L21" s="43"/>
      <c r="M21" s="43"/>
      <c r="N21" s="43"/>
    </row>
    <row r="22" spans="1:14" ht="19.5" customHeight="1">
      <c r="A22" s="43" t="s">
        <v>7</v>
      </c>
      <c r="B22" s="43"/>
      <c r="C22" s="43"/>
      <c r="D22" s="43" t="s">
        <v>167</v>
      </c>
      <c r="E22" s="99">
        <v>1.3</v>
      </c>
      <c r="F22" s="100">
        <v>2</v>
      </c>
      <c r="G22" s="43" t="s">
        <v>172</v>
      </c>
      <c r="H22" s="91"/>
      <c r="I22" s="91"/>
      <c r="J22" s="43"/>
      <c r="K22" s="43"/>
      <c r="L22" s="43"/>
      <c r="M22" s="43"/>
      <c r="N22" s="43"/>
    </row>
    <row r="23" spans="1:14" ht="19.5" customHeight="1">
      <c r="A23" s="43"/>
      <c r="B23" s="43"/>
      <c r="C23" s="43"/>
      <c r="D23" s="43" t="s">
        <v>165</v>
      </c>
      <c r="E23" s="99"/>
      <c r="F23" s="100">
        <v>1</v>
      </c>
      <c r="G23" s="43" t="s">
        <v>173</v>
      </c>
      <c r="H23" s="91"/>
      <c r="I23" s="91"/>
      <c r="J23" s="43"/>
      <c r="K23" s="43"/>
      <c r="L23" s="43"/>
      <c r="M23" s="43"/>
      <c r="N23" s="43"/>
    </row>
    <row r="24" spans="1:14" ht="19.5" customHeight="1">
      <c r="A24" s="43"/>
      <c r="B24" s="43"/>
      <c r="C24" s="43"/>
      <c r="D24" s="43" t="s">
        <v>160</v>
      </c>
      <c r="E24" s="99"/>
      <c r="F24" s="100">
        <v>4</v>
      </c>
      <c r="G24" s="43" t="s">
        <v>174</v>
      </c>
      <c r="H24" s="91"/>
      <c r="I24" s="91"/>
      <c r="J24" s="43"/>
      <c r="K24" s="43"/>
      <c r="L24" s="43"/>
      <c r="M24" s="43"/>
      <c r="N24" s="43"/>
    </row>
    <row r="25" spans="1:14" ht="19.5" customHeight="1">
      <c r="A25" s="43"/>
      <c r="B25" s="43"/>
      <c r="C25" s="43"/>
      <c r="D25" s="43"/>
      <c r="E25" s="99"/>
      <c r="F25" s="100"/>
      <c r="G25" s="43"/>
      <c r="H25" s="91"/>
      <c r="I25" s="91"/>
      <c r="J25" s="43"/>
      <c r="K25" s="43"/>
      <c r="L25" s="43"/>
      <c r="M25" s="43"/>
      <c r="N25" s="43"/>
    </row>
    <row r="26" spans="1:14" ht="19.5" customHeight="1">
      <c r="A26" s="41" t="s">
        <v>86</v>
      </c>
      <c r="B26" s="43"/>
      <c r="C26" s="43"/>
      <c r="D26" s="43"/>
      <c r="E26" s="99">
        <v>1.8</v>
      </c>
      <c r="F26" s="99"/>
      <c r="G26" s="43" t="s">
        <v>185</v>
      </c>
      <c r="H26" s="91"/>
      <c r="I26" s="91"/>
      <c r="J26" s="43"/>
      <c r="K26" s="43"/>
      <c r="L26" s="43"/>
      <c r="M26" s="43"/>
      <c r="N26" s="43"/>
    </row>
    <row r="27" spans="1:14" ht="19.5" customHeight="1">
      <c r="A27" s="43"/>
      <c r="B27" s="43"/>
      <c r="C27" s="43"/>
      <c r="D27" s="43"/>
      <c r="E27" s="99"/>
      <c r="F27" s="100"/>
      <c r="G27" s="43" t="s">
        <v>187</v>
      </c>
      <c r="H27" s="91"/>
      <c r="I27" s="91"/>
      <c r="J27" s="43"/>
      <c r="K27" s="43"/>
      <c r="L27" s="43"/>
      <c r="M27" s="43"/>
      <c r="N27" s="43"/>
    </row>
    <row r="28" spans="1:14" ht="19.5" customHeight="1">
      <c r="A28" s="43"/>
      <c r="B28" s="43"/>
      <c r="C28" s="43"/>
      <c r="D28" s="43"/>
      <c r="E28" s="99"/>
      <c r="F28" s="100"/>
      <c r="G28" s="43"/>
      <c r="H28" s="91"/>
      <c r="I28" s="91"/>
      <c r="J28" s="43"/>
      <c r="K28" s="43"/>
      <c r="L28" s="43"/>
      <c r="M28" s="43"/>
      <c r="N28" s="43"/>
    </row>
    <row r="29" spans="1:14" ht="19.5" customHeight="1">
      <c r="A29" s="43"/>
      <c r="B29" s="43" t="s">
        <v>126</v>
      </c>
      <c r="C29" s="43"/>
      <c r="D29" s="43"/>
      <c r="E29" s="99">
        <v>1.5</v>
      </c>
      <c r="F29" s="100">
        <v>2</v>
      </c>
      <c r="G29" s="43" t="s">
        <v>183</v>
      </c>
      <c r="H29" s="91"/>
      <c r="I29" s="91"/>
      <c r="J29" s="43"/>
      <c r="K29" s="43"/>
      <c r="L29" s="43"/>
      <c r="M29" s="43"/>
      <c r="N29" s="43"/>
    </row>
    <row r="30" spans="1:14" ht="19.5" customHeight="1">
      <c r="A30" s="43"/>
      <c r="B30" s="43"/>
      <c r="C30" s="99"/>
      <c r="D30" s="43"/>
      <c r="E30" s="99"/>
      <c r="F30" s="100">
        <v>1</v>
      </c>
      <c r="G30" s="43" t="s">
        <v>184</v>
      </c>
      <c r="H30" s="91"/>
      <c r="I30" s="91"/>
      <c r="J30" s="43"/>
      <c r="K30" s="43"/>
      <c r="L30" s="43"/>
      <c r="M30" s="43"/>
      <c r="N30" s="43"/>
    </row>
    <row r="31" spans="1:14" ht="19.5" customHeight="1">
      <c r="A31" s="43"/>
      <c r="B31" s="43"/>
      <c r="C31" s="99"/>
      <c r="D31" s="43"/>
      <c r="E31" s="99"/>
      <c r="F31" s="100">
        <v>2</v>
      </c>
      <c r="G31" s="43" t="s">
        <v>186</v>
      </c>
      <c r="H31" s="91"/>
      <c r="I31" s="91"/>
      <c r="J31" s="43"/>
      <c r="K31" s="43"/>
      <c r="L31" s="43"/>
      <c r="M31" s="43"/>
      <c r="N31" s="43"/>
    </row>
    <row r="32" spans="1:14" ht="19.5" customHeight="1">
      <c r="A32" s="43"/>
      <c r="B32" s="43"/>
      <c r="C32" s="99"/>
      <c r="D32" s="43"/>
      <c r="E32" s="99"/>
      <c r="F32" s="100"/>
      <c r="G32" s="43"/>
      <c r="H32" s="91"/>
      <c r="I32" s="91"/>
      <c r="J32" s="43"/>
      <c r="K32" s="43"/>
      <c r="L32" s="43"/>
      <c r="M32" s="43"/>
      <c r="N32" s="43"/>
    </row>
    <row r="33" spans="1:14" ht="19.5" customHeight="1">
      <c r="A33" s="43"/>
      <c r="B33" s="43" t="s">
        <v>127</v>
      </c>
      <c r="C33" s="43"/>
      <c r="D33" s="43"/>
      <c r="E33" s="100">
        <v>2</v>
      </c>
      <c r="F33" s="100">
        <v>2</v>
      </c>
      <c r="G33" s="43" t="s">
        <v>188</v>
      </c>
      <c r="H33" s="91"/>
      <c r="I33" s="91"/>
      <c r="J33" s="43"/>
      <c r="K33" s="43"/>
      <c r="L33" s="43"/>
      <c r="M33" s="43"/>
      <c r="N33" s="43"/>
    </row>
    <row r="34" spans="1:14" ht="19.5" customHeight="1">
      <c r="A34" s="43"/>
      <c r="B34" s="43"/>
      <c r="C34" s="43"/>
      <c r="D34" s="43"/>
      <c r="E34" s="99"/>
      <c r="F34" s="100"/>
      <c r="G34" s="43"/>
      <c r="H34" s="91"/>
      <c r="I34" s="91"/>
      <c r="J34" s="43"/>
      <c r="K34" s="43"/>
      <c r="L34" s="43"/>
      <c r="M34" s="43"/>
      <c r="N34" s="43"/>
    </row>
    <row r="35" spans="1:14" ht="19.5" customHeight="1">
      <c r="A35" s="43"/>
      <c r="B35" s="43" t="s">
        <v>128</v>
      </c>
      <c r="C35" s="43"/>
      <c r="D35" s="43"/>
      <c r="E35" s="99">
        <v>1.3</v>
      </c>
      <c r="F35" s="100">
        <v>1</v>
      </c>
      <c r="G35" s="43" t="s">
        <v>189</v>
      </c>
      <c r="H35" s="91"/>
      <c r="I35" s="91"/>
      <c r="J35" s="43"/>
      <c r="K35" s="43"/>
      <c r="L35" s="43"/>
      <c r="M35" s="43"/>
      <c r="N35" s="43"/>
    </row>
    <row r="36" spans="1:14" ht="19.5" customHeight="1">
      <c r="A36" s="43"/>
      <c r="B36" s="69"/>
      <c r="C36" s="43"/>
      <c r="D36" s="43"/>
      <c r="E36" s="99"/>
      <c r="F36" s="100">
        <v>2</v>
      </c>
      <c r="G36" s="43" t="s">
        <v>192</v>
      </c>
      <c r="H36" s="91"/>
      <c r="I36" s="91"/>
      <c r="J36" s="43"/>
      <c r="K36" s="43"/>
      <c r="L36" s="43"/>
      <c r="M36" s="43"/>
      <c r="N36" s="43"/>
    </row>
    <row r="37" spans="1:14" ht="19.5" customHeight="1">
      <c r="A37" s="43"/>
      <c r="B37" s="69"/>
      <c r="C37" s="43"/>
      <c r="D37" s="43"/>
      <c r="E37" s="99"/>
      <c r="F37" s="100"/>
      <c r="G37" s="43"/>
      <c r="H37" s="91"/>
      <c r="I37" s="91"/>
      <c r="J37" s="43"/>
      <c r="K37" s="43"/>
      <c r="L37" s="43"/>
      <c r="M37" s="43"/>
      <c r="N37" s="43"/>
    </row>
    <row r="38" spans="1:14" ht="19.5" customHeight="1">
      <c r="A38" s="43"/>
      <c r="B38" s="43" t="s">
        <v>130</v>
      </c>
      <c r="C38" s="43"/>
      <c r="D38" s="43"/>
      <c r="E38" s="99">
        <v>1.8</v>
      </c>
      <c r="F38" s="100">
        <v>2</v>
      </c>
      <c r="G38" s="43" t="s">
        <v>190</v>
      </c>
      <c r="H38" s="91"/>
      <c r="I38" s="91"/>
      <c r="J38" s="43"/>
      <c r="K38" s="43"/>
      <c r="L38" s="43"/>
      <c r="M38" s="43"/>
      <c r="N38" s="43"/>
    </row>
    <row r="39" spans="1:14" ht="19.5" customHeight="1">
      <c r="A39" s="43"/>
      <c r="B39" s="43"/>
      <c r="C39" s="43"/>
      <c r="D39" s="43"/>
      <c r="E39" s="99"/>
      <c r="F39" s="100">
        <v>2</v>
      </c>
      <c r="G39" s="43" t="s">
        <v>191</v>
      </c>
      <c r="H39" s="91"/>
      <c r="I39" s="91"/>
      <c r="J39" s="43"/>
      <c r="K39" s="43"/>
      <c r="L39" s="43"/>
      <c r="M39" s="43"/>
      <c r="N39" s="43"/>
    </row>
    <row r="40" spans="1:14" ht="19.5" customHeight="1">
      <c r="A40" s="43"/>
      <c r="B40" s="43"/>
      <c r="C40" s="43"/>
      <c r="D40" s="43"/>
      <c r="E40" s="99"/>
      <c r="F40" s="100"/>
      <c r="G40" s="43"/>
      <c r="H40" s="91"/>
      <c r="I40" s="91"/>
      <c r="J40" s="43"/>
      <c r="K40" s="43"/>
      <c r="L40" s="43"/>
      <c r="M40" s="43"/>
      <c r="N40" s="43"/>
    </row>
    <row r="41" spans="1:14" ht="19.5" customHeight="1">
      <c r="A41" s="43"/>
      <c r="B41" s="43"/>
      <c r="C41" s="43"/>
      <c r="D41" s="43"/>
      <c r="E41" s="99"/>
      <c r="F41" s="100"/>
      <c r="G41" s="43"/>
      <c r="H41" s="91"/>
      <c r="I41" s="91"/>
      <c r="J41" s="43"/>
      <c r="K41" s="43"/>
      <c r="L41" s="43"/>
      <c r="M41" s="43"/>
      <c r="N41" s="43"/>
    </row>
    <row r="42" spans="1:14" ht="19.5" customHeight="1">
      <c r="A42" s="43"/>
      <c r="B42" s="43"/>
      <c r="C42" s="43"/>
      <c r="D42" s="43"/>
      <c r="E42" s="99"/>
      <c r="F42" s="100"/>
      <c r="G42" s="43"/>
      <c r="H42" s="91"/>
      <c r="I42" s="91"/>
      <c r="J42" s="43"/>
      <c r="K42" s="43"/>
      <c r="L42" s="43"/>
      <c r="M42" s="43"/>
      <c r="N42" s="43"/>
    </row>
    <row r="43" spans="1:14" ht="19.5" customHeight="1">
      <c r="A43" s="43"/>
      <c r="B43" s="43"/>
      <c r="C43" s="43"/>
      <c r="D43" s="43"/>
      <c r="E43" s="99"/>
      <c r="F43" s="72"/>
      <c r="G43" s="43"/>
      <c r="H43" s="91"/>
      <c r="I43" s="91"/>
      <c r="J43" s="43"/>
      <c r="K43" s="43"/>
      <c r="L43" s="43"/>
      <c r="M43" s="43"/>
      <c r="N43" s="43"/>
    </row>
    <row r="44" spans="1:14" ht="19.5" customHeight="1">
      <c r="A44" s="41" t="s">
        <v>104</v>
      </c>
      <c r="B44" s="43"/>
      <c r="C44" s="43"/>
      <c r="D44" s="43"/>
      <c r="E44" s="99">
        <v>1.6</v>
      </c>
      <c r="F44" s="103"/>
      <c r="G44" s="91"/>
      <c r="H44" s="91"/>
      <c r="I44" s="91"/>
      <c r="J44" s="43"/>
      <c r="K44" s="43"/>
      <c r="L44" s="43"/>
      <c r="M44" s="43"/>
      <c r="N44" s="43"/>
    </row>
    <row r="45" spans="1:14" ht="19.5" customHeight="1">
      <c r="A45" s="41"/>
      <c r="B45" s="43"/>
      <c r="C45" s="43"/>
      <c r="D45" s="43"/>
      <c r="E45" s="99"/>
      <c r="F45" s="103"/>
      <c r="G45" s="91"/>
      <c r="H45" s="91"/>
      <c r="I45" s="91"/>
      <c r="J45" s="43"/>
      <c r="K45" s="43"/>
      <c r="L45" s="43"/>
      <c r="M45" s="43"/>
      <c r="N45" s="43"/>
    </row>
    <row r="46" spans="1:14" ht="19.5" customHeight="1">
      <c r="A46" s="43"/>
      <c r="B46" s="43" t="s">
        <v>131</v>
      </c>
      <c r="C46" s="91"/>
      <c r="D46" s="43"/>
      <c r="E46" s="99">
        <v>1.6</v>
      </c>
      <c r="F46" s="100">
        <v>1</v>
      </c>
      <c r="G46" s="43" t="s">
        <v>193</v>
      </c>
      <c r="H46" s="43"/>
      <c r="I46" s="91"/>
      <c r="J46" s="43"/>
      <c r="K46" s="43"/>
      <c r="L46" s="43"/>
      <c r="M46" s="43"/>
      <c r="N46" s="43"/>
    </row>
    <row r="47" spans="1:14" ht="19.5" customHeight="1">
      <c r="A47" s="43"/>
      <c r="B47" s="43"/>
      <c r="C47" s="91"/>
      <c r="D47" s="43"/>
      <c r="E47" s="99"/>
      <c r="F47" s="100">
        <v>2</v>
      </c>
      <c r="G47" s="43" t="s">
        <v>197</v>
      </c>
      <c r="H47" s="43"/>
      <c r="I47" s="91"/>
      <c r="J47" s="43"/>
      <c r="K47" s="43"/>
      <c r="L47" s="43"/>
      <c r="M47" s="43"/>
      <c r="N47" s="43"/>
    </row>
    <row r="48" spans="1:14" ht="19.5" customHeight="1">
      <c r="A48" s="43"/>
      <c r="B48" s="43" t="s">
        <v>132</v>
      </c>
      <c r="C48" s="91"/>
      <c r="D48" s="43"/>
      <c r="E48" s="99">
        <v>1.5</v>
      </c>
      <c r="F48" s="100">
        <v>1</v>
      </c>
      <c r="G48" s="43" t="s">
        <v>194</v>
      </c>
      <c r="H48" s="43"/>
      <c r="I48" s="91"/>
      <c r="J48" s="43"/>
      <c r="K48" s="43"/>
      <c r="L48" s="43"/>
      <c r="M48" s="43"/>
      <c r="N48" s="43"/>
    </row>
    <row r="49" spans="1:14" ht="19.5" customHeight="1">
      <c r="A49" s="43"/>
      <c r="B49" s="43"/>
      <c r="C49" s="91"/>
      <c r="D49" s="43"/>
      <c r="E49" s="99"/>
      <c r="F49" s="100">
        <v>2</v>
      </c>
      <c r="G49" s="43" t="s">
        <v>198</v>
      </c>
      <c r="H49" s="43"/>
      <c r="I49" s="91"/>
      <c r="J49" s="43"/>
      <c r="K49" s="43"/>
      <c r="L49" s="43"/>
      <c r="M49" s="43"/>
      <c r="N49" s="43"/>
    </row>
    <row r="50" spans="1:14" ht="19.5" customHeight="1">
      <c r="A50" s="43"/>
      <c r="B50" s="43" t="s">
        <v>133</v>
      </c>
      <c r="C50" s="91"/>
      <c r="D50" s="43"/>
      <c r="E50" s="99">
        <v>1.7</v>
      </c>
      <c r="F50" s="100">
        <v>2</v>
      </c>
      <c r="G50" s="43" t="s">
        <v>199</v>
      </c>
      <c r="H50" s="43"/>
      <c r="I50" s="91"/>
      <c r="J50" s="43"/>
      <c r="K50" s="43"/>
      <c r="L50" s="43"/>
      <c r="M50" s="43"/>
      <c r="N50" s="43"/>
    </row>
    <row r="51" spans="1:14" ht="19.5" customHeight="1">
      <c r="A51" s="43"/>
      <c r="B51" s="43" t="s">
        <v>134</v>
      </c>
      <c r="C51" s="43"/>
      <c r="D51" s="43"/>
      <c r="E51" s="99">
        <v>1.7</v>
      </c>
      <c r="F51" s="100">
        <v>2</v>
      </c>
      <c r="G51" s="43" t="s">
        <v>200</v>
      </c>
      <c r="H51" s="43"/>
      <c r="I51" s="91"/>
      <c r="J51" s="43"/>
      <c r="K51" s="43"/>
      <c r="L51" s="43"/>
      <c r="M51" s="43"/>
      <c r="N51" s="43"/>
    </row>
    <row r="52" spans="1:14" ht="19.5" customHeight="1">
      <c r="A52" s="43"/>
      <c r="B52" s="43" t="s">
        <v>195</v>
      </c>
      <c r="C52" s="43"/>
      <c r="D52" s="43"/>
      <c r="E52" s="99">
        <v>1.6</v>
      </c>
      <c r="F52" s="100">
        <v>2</v>
      </c>
      <c r="G52" s="43" t="s">
        <v>201</v>
      </c>
      <c r="H52" s="43"/>
      <c r="I52" s="91"/>
      <c r="J52" s="43"/>
      <c r="K52" s="43"/>
      <c r="L52" s="43"/>
      <c r="M52" s="43"/>
      <c r="N52" s="43"/>
    </row>
    <row r="53" spans="1:14" ht="19.5" customHeight="1">
      <c r="A53" s="43"/>
      <c r="B53" s="43"/>
      <c r="C53" s="43"/>
      <c r="D53" s="43"/>
      <c r="E53" s="99"/>
      <c r="F53" s="100">
        <v>3</v>
      </c>
      <c r="G53" s="43" t="s">
        <v>203</v>
      </c>
      <c r="H53" s="43"/>
      <c r="I53" s="91"/>
      <c r="J53" s="43"/>
      <c r="K53" s="43"/>
      <c r="L53" s="43"/>
      <c r="M53" s="43"/>
      <c r="N53" s="43"/>
    </row>
    <row r="54" spans="1:14" ht="19.5" customHeight="1">
      <c r="A54" s="43"/>
      <c r="B54" s="43" t="s">
        <v>138</v>
      </c>
      <c r="C54" s="43"/>
      <c r="D54" s="43"/>
      <c r="E54" s="100">
        <v>1</v>
      </c>
      <c r="F54" s="100">
        <v>1</v>
      </c>
      <c r="G54" s="43" t="s">
        <v>196</v>
      </c>
      <c r="H54" s="43"/>
      <c r="I54" s="91"/>
      <c r="J54" s="43"/>
      <c r="K54" s="43"/>
      <c r="L54" s="43"/>
      <c r="M54" s="43"/>
      <c r="N54" s="43"/>
    </row>
    <row r="55" spans="1:14" ht="19.5" customHeight="1">
      <c r="A55" s="43"/>
      <c r="B55" s="43"/>
      <c r="C55" s="43"/>
      <c r="D55" s="43"/>
      <c r="E55" s="99"/>
      <c r="F55" s="100">
        <v>1</v>
      </c>
      <c r="G55" s="43" t="s">
        <v>202</v>
      </c>
      <c r="H55" s="43"/>
      <c r="I55" s="91"/>
      <c r="J55" s="43"/>
      <c r="K55" s="43"/>
      <c r="L55" s="43"/>
      <c r="M55" s="43"/>
      <c r="N55" s="43"/>
    </row>
    <row r="56" spans="1:14" ht="19.5" customHeight="1">
      <c r="A56" s="43"/>
      <c r="B56" s="43"/>
      <c r="C56" s="43"/>
      <c r="D56" s="43"/>
      <c r="E56" s="99"/>
      <c r="F56" s="100"/>
      <c r="G56" s="43"/>
      <c r="H56" s="43"/>
      <c r="I56" s="91"/>
      <c r="J56" s="43"/>
      <c r="K56" s="43"/>
      <c r="L56" s="43"/>
      <c r="M56" s="43"/>
      <c r="N56" s="43"/>
    </row>
    <row r="57" spans="1:14" ht="19.5" customHeight="1">
      <c r="A57" s="41" t="s">
        <v>11</v>
      </c>
      <c r="B57" s="43"/>
      <c r="C57" s="43"/>
      <c r="D57" s="43"/>
      <c r="E57" s="99">
        <v>1.4</v>
      </c>
      <c r="F57" s="100">
        <v>1</v>
      </c>
      <c r="G57" s="43" t="s">
        <v>204</v>
      </c>
      <c r="H57" s="43"/>
      <c r="I57" s="91"/>
      <c r="J57" s="43"/>
      <c r="K57" s="43"/>
      <c r="L57" s="43"/>
      <c r="M57" s="43"/>
      <c r="N57" s="43"/>
    </row>
    <row r="58" spans="1:14" ht="19.5" customHeight="1">
      <c r="A58" s="43"/>
      <c r="B58" s="43"/>
      <c r="C58" s="43"/>
      <c r="D58" s="43"/>
      <c r="E58" s="99"/>
      <c r="F58" s="100">
        <v>2</v>
      </c>
      <c r="G58" s="43" t="s">
        <v>205</v>
      </c>
      <c r="H58" s="43"/>
      <c r="I58" s="91"/>
      <c r="J58" s="43"/>
      <c r="K58" s="43"/>
      <c r="L58" s="43"/>
      <c r="M58" s="43"/>
      <c r="N58" s="43"/>
    </row>
    <row r="59" spans="1:14" ht="19.5" customHeight="1">
      <c r="A59" s="43"/>
      <c r="B59" s="43"/>
      <c r="C59" s="43"/>
      <c r="D59" s="43"/>
      <c r="E59" s="99"/>
      <c r="F59" s="100"/>
      <c r="G59" s="43"/>
      <c r="H59" s="43"/>
      <c r="I59" s="91"/>
      <c r="J59" s="43"/>
      <c r="K59" s="43"/>
      <c r="L59" s="43"/>
      <c r="M59" s="43"/>
      <c r="N59" s="43"/>
    </row>
    <row r="60" spans="1:14" ht="19.5" customHeight="1">
      <c r="A60" s="43"/>
      <c r="B60" s="43"/>
      <c r="C60" s="43"/>
      <c r="D60" s="43"/>
      <c r="E60" s="43"/>
      <c r="F60" s="91"/>
      <c r="G60" s="91"/>
      <c r="H60" s="91"/>
      <c r="I60" s="91"/>
      <c r="J60" s="43"/>
      <c r="K60" s="43"/>
      <c r="L60" s="43"/>
      <c r="M60" s="43"/>
      <c r="N60" s="43"/>
    </row>
    <row r="61" spans="1:14" ht="19.5" customHeight="1">
      <c r="A61" s="41" t="s">
        <v>176</v>
      </c>
      <c r="B61" s="43"/>
      <c r="C61" s="43"/>
      <c r="D61" s="43"/>
      <c r="E61" s="43"/>
      <c r="F61" s="91"/>
      <c r="G61" s="91"/>
      <c r="H61" s="91"/>
      <c r="I61" s="91"/>
      <c r="J61" s="43"/>
      <c r="K61" s="43"/>
      <c r="L61" s="43"/>
      <c r="M61" s="43"/>
      <c r="N61" s="43"/>
    </row>
    <row r="62" spans="1:14" ht="19.5" customHeight="1">
      <c r="A62" s="43"/>
      <c r="B62" s="43"/>
      <c r="C62" s="43"/>
      <c r="D62" s="43"/>
      <c r="E62" s="43"/>
      <c r="F62" s="91"/>
      <c r="G62" s="91"/>
      <c r="H62" s="91"/>
      <c r="I62" s="91"/>
      <c r="J62" s="43"/>
      <c r="K62" s="43"/>
      <c r="L62" s="43"/>
      <c r="M62" s="43"/>
      <c r="N62" s="43"/>
    </row>
    <row r="63" spans="1:14" ht="19.5" customHeight="1">
      <c r="A63" s="43"/>
      <c r="B63" s="43" t="s">
        <v>175</v>
      </c>
      <c r="C63" s="43"/>
      <c r="D63" s="43" t="s">
        <v>177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ht="19.5" customHeight="1">
      <c r="A64" s="43"/>
      <c r="B64" s="43"/>
      <c r="C64" s="43"/>
      <c r="D64" s="43" t="s">
        <v>178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9.5" customHeight="1">
      <c r="A65" s="43"/>
      <c r="B65" s="43" t="s">
        <v>179</v>
      </c>
      <c r="C65" s="43"/>
      <c r="D65" s="43" t="s">
        <v>180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5" ht="19.5" customHeight="1">
      <c r="B66" s="43"/>
      <c r="D66" s="43" t="s">
        <v>181</v>
      </c>
      <c r="E66" s="43"/>
    </row>
    <row r="67" spans="2:5" ht="19.5" customHeight="1">
      <c r="B67" s="43"/>
      <c r="D67" s="43" t="s">
        <v>182</v>
      </c>
      <c r="E67" s="43"/>
    </row>
    <row r="68" spans="2:5" ht="19.5" customHeight="1">
      <c r="B68" s="43" t="s">
        <v>206</v>
      </c>
      <c r="D68" s="43" t="s">
        <v>207</v>
      </c>
      <c r="E68" s="43"/>
    </row>
    <row r="69" spans="2:5" ht="19.5" customHeight="1">
      <c r="B69" s="43" t="s">
        <v>208</v>
      </c>
      <c r="D69" s="43" t="s">
        <v>209</v>
      </c>
      <c r="E69" s="43"/>
    </row>
    <row r="70" spans="2:5" ht="19.5" customHeight="1">
      <c r="B70" s="43"/>
      <c r="D70" s="43"/>
      <c r="E70" s="43"/>
    </row>
    <row r="71" spans="2:5" ht="19.5" customHeight="1">
      <c r="B71" s="43"/>
      <c r="D71" s="43"/>
      <c r="E71" s="43"/>
    </row>
    <row r="72" spans="2:5" ht="19.5" customHeight="1">
      <c r="B72" s="73" t="s">
        <v>116</v>
      </c>
      <c r="D72" s="43"/>
      <c r="E72" s="43"/>
    </row>
    <row r="73" ht="19.5" customHeight="1">
      <c r="B73" s="137">
        <v>41044</v>
      </c>
    </row>
    <row r="74" ht="19.5" customHeight="1">
      <c r="B74"/>
    </row>
    <row r="75" ht="19.5" customHeight="1">
      <c r="B75"/>
    </row>
    <row r="76" ht="19.5" customHeight="1">
      <c r="B76"/>
    </row>
    <row r="77" ht="19.5" customHeight="1">
      <c r="B77"/>
    </row>
    <row r="78" ht="19.5" customHeight="1">
      <c r="B78"/>
    </row>
    <row r="79" ht="19.5" customHeight="1">
      <c r="B79"/>
    </row>
    <row r="80" ht="13.5" customHeight="1">
      <c r="B80"/>
    </row>
  </sheetData>
  <sheetProtection/>
  <printOptions/>
  <pageMargins left="0.7874015748031497" right="0.3937007874015748" top="0.3937007874015748" bottom="0.31496062992125984" header="0.11811023622047245" footer="0.03937007874015748"/>
  <pageSetup fitToHeight="2" fitToWidth="1" horizontalDpi="300" verticalDpi="300" orientation="landscape" paperSize="9" scale="65" r:id="rId1"/>
  <headerFooter alignWithMargins="0">
    <oddHeader>&amp;C&amp;"Times New Roman,Standard"&amp;12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zoomScale="85" zoomScaleNormal="85" zoomScalePageLayoutView="0" workbookViewId="0" topLeftCell="A1">
      <selection activeCell="AG39" sqref="AG39"/>
    </sheetView>
  </sheetViews>
  <sheetFormatPr defaultColWidth="11.421875" defaultRowHeight="12.75"/>
  <cols>
    <col min="1" max="1" width="52.7109375" style="0" customWidth="1"/>
    <col min="2" max="31" width="3.7109375" style="1" customWidth="1"/>
  </cols>
  <sheetData>
    <row r="1" spans="1:32" s="6" customFormat="1" ht="13.5" thickBot="1">
      <c r="A1" s="4" t="s">
        <v>37</v>
      </c>
      <c r="B1" s="127">
        <v>1</v>
      </c>
      <c r="C1" s="127">
        <v>2</v>
      </c>
      <c r="D1" s="127">
        <v>3</v>
      </c>
      <c r="E1" s="127">
        <v>4</v>
      </c>
      <c r="F1" s="127">
        <v>5</v>
      </c>
      <c r="G1" s="127">
        <v>6</v>
      </c>
      <c r="H1" s="127">
        <v>7</v>
      </c>
      <c r="I1" s="127">
        <v>8</v>
      </c>
      <c r="J1" s="127">
        <v>9</v>
      </c>
      <c r="K1" s="127">
        <v>10</v>
      </c>
      <c r="L1" s="127">
        <v>11</v>
      </c>
      <c r="M1" s="127">
        <v>12</v>
      </c>
      <c r="N1" s="127">
        <v>13</v>
      </c>
      <c r="O1" s="127">
        <v>14</v>
      </c>
      <c r="P1" s="127">
        <v>15</v>
      </c>
      <c r="Q1" s="127">
        <v>16</v>
      </c>
      <c r="R1" s="127">
        <v>17</v>
      </c>
      <c r="S1" s="127">
        <v>18</v>
      </c>
      <c r="T1" s="127">
        <v>19</v>
      </c>
      <c r="U1" s="127">
        <v>20</v>
      </c>
      <c r="V1" s="127">
        <v>21</v>
      </c>
      <c r="W1" s="127">
        <v>22</v>
      </c>
      <c r="X1" s="127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6" t="s">
        <v>38</v>
      </c>
    </row>
    <row r="2" spans="1:32" ht="13.5" thickBot="1">
      <c r="A2" t="s">
        <v>0</v>
      </c>
      <c r="B2" s="64">
        <v>1</v>
      </c>
      <c r="C2" s="64">
        <v>1</v>
      </c>
      <c r="D2" s="64">
        <v>1</v>
      </c>
      <c r="E2" s="64">
        <v>1</v>
      </c>
      <c r="F2" s="64">
        <v>1</v>
      </c>
      <c r="G2" s="64">
        <v>1</v>
      </c>
      <c r="H2" s="64">
        <v>1</v>
      </c>
      <c r="I2" s="64">
        <v>1</v>
      </c>
      <c r="J2" s="92">
        <v>2</v>
      </c>
      <c r="K2" s="92">
        <v>2</v>
      </c>
      <c r="L2" s="92">
        <v>2</v>
      </c>
      <c r="M2" s="64">
        <v>1</v>
      </c>
      <c r="N2" s="64">
        <v>1</v>
      </c>
      <c r="O2" s="64">
        <v>1</v>
      </c>
      <c r="P2" s="64">
        <v>1</v>
      </c>
      <c r="Q2" s="92">
        <v>3</v>
      </c>
      <c r="R2" s="64">
        <v>1</v>
      </c>
      <c r="S2" s="64">
        <v>1</v>
      </c>
      <c r="T2" s="64">
        <v>1</v>
      </c>
      <c r="U2" s="64">
        <v>1</v>
      </c>
      <c r="V2" s="64">
        <v>1</v>
      </c>
      <c r="W2" s="92"/>
      <c r="X2" s="92">
        <v>3</v>
      </c>
      <c r="Y2" s="129">
        <v>2</v>
      </c>
      <c r="Z2" s="129"/>
      <c r="AA2" s="129"/>
      <c r="AB2" s="129"/>
      <c r="AC2" s="129"/>
      <c r="AD2" s="129"/>
      <c r="AE2" s="130"/>
      <c r="AF2" s="66">
        <f>SUM(B2:AE2)/COUNT(B2:AE2)</f>
        <v>1.3478260869565217</v>
      </c>
    </row>
    <row r="3" spans="1:32" ht="13.5" thickBot="1">
      <c r="A3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7"/>
    </row>
    <row r="4" spans="1:32" ht="13.5" thickBot="1">
      <c r="A4" t="s">
        <v>1</v>
      </c>
      <c r="B4" s="92">
        <v>2</v>
      </c>
      <c r="C4" s="64">
        <v>1</v>
      </c>
      <c r="D4" s="92">
        <v>2</v>
      </c>
      <c r="E4" s="64">
        <v>1</v>
      </c>
      <c r="F4" s="92">
        <v>2</v>
      </c>
      <c r="G4" s="64">
        <v>1</v>
      </c>
      <c r="H4" s="64">
        <v>1</v>
      </c>
      <c r="I4" s="64">
        <v>1</v>
      </c>
      <c r="J4" s="92">
        <v>2</v>
      </c>
      <c r="K4" s="126">
        <v>2</v>
      </c>
      <c r="L4" s="92">
        <v>2</v>
      </c>
      <c r="M4" s="64">
        <v>1</v>
      </c>
      <c r="N4" s="64">
        <v>1</v>
      </c>
      <c r="O4" s="92">
        <v>2</v>
      </c>
      <c r="P4" s="64">
        <v>1</v>
      </c>
      <c r="Q4" s="92">
        <v>2</v>
      </c>
      <c r="R4" s="64">
        <v>1</v>
      </c>
      <c r="S4" s="64">
        <v>1</v>
      </c>
      <c r="T4" s="92">
        <v>2</v>
      </c>
      <c r="U4" s="64">
        <v>1</v>
      </c>
      <c r="V4" s="64">
        <v>1</v>
      </c>
      <c r="W4" s="64">
        <v>1</v>
      </c>
      <c r="X4" s="136">
        <v>4</v>
      </c>
      <c r="Y4" s="64">
        <v>1</v>
      </c>
      <c r="Z4" s="129"/>
      <c r="AA4" s="129"/>
      <c r="AB4" s="129"/>
      <c r="AC4" s="129"/>
      <c r="AD4" s="129"/>
      <c r="AE4" s="130"/>
      <c r="AF4" s="66">
        <f aca="true" t="shared" si="0" ref="AF4:AF10">SUM(B4:AE4)/COUNT(B4:AE4)</f>
        <v>1.5</v>
      </c>
    </row>
    <row r="5" spans="1:32" ht="13.5" thickBot="1">
      <c r="A5" t="s">
        <v>2</v>
      </c>
      <c r="B5" s="92">
        <v>2</v>
      </c>
      <c r="C5" s="92">
        <v>2</v>
      </c>
      <c r="D5" s="92">
        <v>2</v>
      </c>
      <c r="E5" s="92">
        <v>2</v>
      </c>
      <c r="F5" s="92">
        <v>2</v>
      </c>
      <c r="G5" s="92">
        <v>2</v>
      </c>
      <c r="H5" s="64">
        <v>1</v>
      </c>
      <c r="I5" s="64">
        <v>1</v>
      </c>
      <c r="J5" s="92">
        <v>2</v>
      </c>
      <c r="K5" s="92">
        <v>2</v>
      </c>
      <c r="L5" s="92">
        <v>2</v>
      </c>
      <c r="M5" s="64">
        <v>1</v>
      </c>
      <c r="N5" s="92">
        <v>2</v>
      </c>
      <c r="O5" s="92"/>
      <c r="P5" s="92">
        <v>2</v>
      </c>
      <c r="Q5" s="92">
        <v>3</v>
      </c>
      <c r="R5" s="64">
        <v>1</v>
      </c>
      <c r="S5" s="92">
        <v>2</v>
      </c>
      <c r="T5" s="128">
        <v>2</v>
      </c>
      <c r="U5" s="128">
        <v>2</v>
      </c>
      <c r="V5" s="64">
        <v>1</v>
      </c>
      <c r="W5" s="128">
        <v>2</v>
      </c>
      <c r="X5" s="92">
        <v>3</v>
      </c>
      <c r="Y5" s="129">
        <v>2</v>
      </c>
      <c r="Z5" s="129"/>
      <c r="AA5" s="129"/>
      <c r="AB5" s="129"/>
      <c r="AC5" s="129"/>
      <c r="AD5" s="129"/>
      <c r="AE5" s="130"/>
      <c r="AF5" s="66">
        <f t="shared" si="0"/>
        <v>1.8695652173913044</v>
      </c>
    </row>
    <row r="6" spans="1:32" ht="13.5" thickBot="1">
      <c r="A6" t="s">
        <v>3</v>
      </c>
      <c r="B6" s="70">
        <v>2</v>
      </c>
      <c r="C6" s="64">
        <v>1</v>
      </c>
      <c r="D6" s="64">
        <v>1</v>
      </c>
      <c r="E6" s="64">
        <v>1</v>
      </c>
      <c r="F6" s="64">
        <v>1</v>
      </c>
      <c r="G6" s="64">
        <v>1</v>
      </c>
      <c r="H6" s="64">
        <v>1</v>
      </c>
      <c r="I6" s="92">
        <v>2</v>
      </c>
      <c r="J6" s="92">
        <v>2</v>
      </c>
      <c r="K6" s="64">
        <v>1</v>
      </c>
      <c r="L6" s="92">
        <v>2</v>
      </c>
      <c r="M6" s="92">
        <v>2</v>
      </c>
      <c r="N6" s="92">
        <v>2</v>
      </c>
      <c r="O6" s="64">
        <v>1</v>
      </c>
      <c r="P6" s="64">
        <v>1</v>
      </c>
      <c r="Q6" s="92">
        <v>2</v>
      </c>
      <c r="R6" s="64">
        <v>1</v>
      </c>
      <c r="S6" s="64">
        <v>1</v>
      </c>
      <c r="T6" s="64">
        <v>1</v>
      </c>
      <c r="U6" s="64">
        <v>1</v>
      </c>
      <c r="V6" s="64">
        <v>1</v>
      </c>
      <c r="W6" s="64">
        <v>1</v>
      </c>
      <c r="X6" s="92">
        <v>2</v>
      </c>
      <c r="Y6" s="64">
        <v>1</v>
      </c>
      <c r="Z6" s="129"/>
      <c r="AA6" s="129"/>
      <c r="AB6" s="129"/>
      <c r="AC6" s="129"/>
      <c r="AD6" s="129"/>
      <c r="AE6" s="130"/>
      <c r="AF6" s="66">
        <f t="shared" si="0"/>
        <v>1.3333333333333333</v>
      </c>
    </row>
    <row r="7" spans="1:32" ht="13.5" thickBot="1">
      <c r="A7" t="s">
        <v>4</v>
      </c>
      <c r="B7" s="70">
        <v>2</v>
      </c>
      <c r="C7" s="64">
        <v>1</v>
      </c>
      <c r="D7" s="64">
        <v>1</v>
      </c>
      <c r="E7" s="64">
        <v>1</v>
      </c>
      <c r="F7" s="64">
        <v>1</v>
      </c>
      <c r="G7" s="64">
        <v>1</v>
      </c>
      <c r="H7" s="64">
        <v>1</v>
      </c>
      <c r="I7" s="92">
        <v>2</v>
      </c>
      <c r="J7" s="92">
        <v>2</v>
      </c>
      <c r="K7" s="64">
        <v>1</v>
      </c>
      <c r="L7" s="92">
        <v>2</v>
      </c>
      <c r="M7" s="64">
        <v>1</v>
      </c>
      <c r="N7" s="92">
        <v>2</v>
      </c>
      <c r="O7" s="64">
        <v>1</v>
      </c>
      <c r="P7" s="64">
        <v>1</v>
      </c>
      <c r="Q7" s="92">
        <v>2</v>
      </c>
      <c r="R7" s="64">
        <v>1</v>
      </c>
      <c r="S7" s="64">
        <v>1</v>
      </c>
      <c r="T7" s="64">
        <v>1</v>
      </c>
      <c r="U7" s="64">
        <v>1</v>
      </c>
      <c r="V7" s="64">
        <v>1</v>
      </c>
      <c r="W7" s="64">
        <v>1</v>
      </c>
      <c r="X7" s="64">
        <v>1</v>
      </c>
      <c r="Y7" s="64">
        <v>1</v>
      </c>
      <c r="Z7" s="129"/>
      <c r="AA7" s="129"/>
      <c r="AB7" s="129"/>
      <c r="AC7" s="129"/>
      <c r="AD7" s="129"/>
      <c r="AE7" s="130"/>
      <c r="AF7" s="66">
        <f t="shared" si="0"/>
        <v>1.25</v>
      </c>
    </row>
    <row r="8" spans="1:34" ht="13.5" thickBot="1">
      <c r="A8" t="s">
        <v>5</v>
      </c>
      <c r="B8" s="92">
        <v>2</v>
      </c>
      <c r="C8" s="92">
        <v>2</v>
      </c>
      <c r="D8" s="64">
        <v>1</v>
      </c>
      <c r="E8" s="132"/>
      <c r="F8" s="64">
        <v>1</v>
      </c>
      <c r="G8" s="92">
        <v>2</v>
      </c>
      <c r="H8" s="64">
        <v>1</v>
      </c>
      <c r="I8" s="64">
        <v>1</v>
      </c>
      <c r="J8" s="64">
        <v>1</v>
      </c>
      <c r="K8" s="64">
        <v>1</v>
      </c>
      <c r="L8" s="92">
        <v>2</v>
      </c>
      <c r="M8" s="64">
        <v>1</v>
      </c>
      <c r="N8" s="92">
        <v>2</v>
      </c>
      <c r="O8" s="64">
        <v>1</v>
      </c>
      <c r="P8" s="128">
        <v>2</v>
      </c>
      <c r="Q8" s="92">
        <v>2</v>
      </c>
      <c r="R8" s="64">
        <v>1</v>
      </c>
      <c r="S8" s="64">
        <v>1</v>
      </c>
      <c r="T8" s="64">
        <v>1</v>
      </c>
      <c r="U8" s="64">
        <v>1</v>
      </c>
      <c r="V8" s="64">
        <v>1</v>
      </c>
      <c r="W8" s="92">
        <v>2</v>
      </c>
      <c r="X8" s="64">
        <v>1</v>
      </c>
      <c r="Y8" s="129">
        <v>2</v>
      </c>
      <c r="Z8" s="129"/>
      <c r="AA8" s="129"/>
      <c r="AB8" s="129"/>
      <c r="AC8" s="129"/>
      <c r="AD8" s="129"/>
      <c r="AE8" s="130"/>
      <c r="AF8" s="66">
        <f t="shared" si="0"/>
        <v>1.391304347826087</v>
      </c>
      <c r="AH8" s="1"/>
    </row>
    <row r="9" spans="1:32" ht="13.5" thickBot="1">
      <c r="A9" t="s">
        <v>6</v>
      </c>
      <c r="B9" s="64">
        <v>1</v>
      </c>
      <c r="C9" s="64">
        <v>1</v>
      </c>
      <c r="D9" s="64">
        <v>1</v>
      </c>
      <c r="E9" s="132"/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92">
        <v>2</v>
      </c>
      <c r="M9" s="64">
        <v>1</v>
      </c>
      <c r="N9" s="92">
        <v>2</v>
      </c>
      <c r="O9" s="64">
        <v>1</v>
      </c>
      <c r="P9" s="64">
        <v>1</v>
      </c>
      <c r="Q9" s="92">
        <v>2</v>
      </c>
      <c r="R9" s="64">
        <v>1</v>
      </c>
      <c r="S9" s="92">
        <v>2</v>
      </c>
      <c r="T9" s="128">
        <v>2</v>
      </c>
      <c r="U9" s="64">
        <v>1</v>
      </c>
      <c r="V9" s="64">
        <v>1</v>
      </c>
      <c r="W9" s="64">
        <v>1</v>
      </c>
      <c r="X9" s="64">
        <v>1</v>
      </c>
      <c r="Y9" s="64">
        <v>1</v>
      </c>
      <c r="Z9" s="129"/>
      <c r="AA9" s="129"/>
      <c r="AB9" s="129"/>
      <c r="AC9" s="129"/>
      <c r="AD9" s="129"/>
      <c r="AE9" s="130"/>
      <c r="AF9" s="66">
        <f t="shared" si="0"/>
        <v>1.2173913043478262</v>
      </c>
    </row>
    <row r="10" spans="1:32" ht="13.5" thickBot="1">
      <c r="A10" t="s">
        <v>7</v>
      </c>
      <c r="B10" s="64">
        <v>1</v>
      </c>
      <c r="C10" s="64">
        <v>1</v>
      </c>
      <c r="D10" s="92">
        <v>2</v>
      </c>
      <c r="E10" s="92">
        <v>2</v>
      </c>
      <c r="F10" s="64">
        <v>1</v>
      </c>
      <c r="G10" s="64">
        <v>1</v>
      </c>
      <c r="H10" s="92">
        <v>2</v>
      </c>
      <c r="I10" s="64">
        <v>1</v>
      </c>
      <c r="J10" s="64">
        <v>1</v>
      </c>
      <c r="K10" s="64">
        <v>1</v>
      </c>
      <c r="L10" s="64">
        <v>1</v>
      </c>
      <c r="M10" s="64">
        <v>1</v>
      </c>
      <c r="N10" s="92"/>
      <c r="O10" s="64">
        <v>1</v>
      </c>
      <c r="P10" s="64">
        <v>1</v>
      </c>
      <c r="Q10" s="64">
        <v>1</v>
      </c>
      <c r="R10" s="64">
        <v>1</v>
      </c>
      <c r="S10" s="92">
        <v>2</v>
      </c>
      <c r="T10" s="64">
        <v>1</v>
      </c>
      <c r="U10" s="64">
        <v>1</v>
      </c>
      <c r="V10" s="64">
        <v>1</v>
      </c>
      <c r="W10" s="92">
        <v>2</v>
      </c>
      <c r="X10" s="136">
        <v>4</v>
      </c>
      <c r="Y10" s="64">
        <v>1</v>
      </c>
      <c r="Z10" s="129"/>
      <c r="AA10" s="129"/>
      <c r="AB10" s="129"/>
      <c r="AC10" s="129"/>
      <c r="AD10" s="129"/>
      <c r="AE10" s="130"/>
      <c r="AF10" s="66">
        <f t="shared" si="0"/>
        <v>1.3478260869565217</v>
      </c>
    </row>
    <row r="11" spans="1:32" ht="12.75">
      <c r="A11" s="58" t="s">
        <v>88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68"/>
    </row>
    <row r="12" spans="2:32" ht="13.5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F12" s="1"/>
    </row>
    <row r="13" spans="1:32" ht="13.5" thickBot="1">
      <c r="A13" t="s">
        <v>41</v>
      </c>
      <c r="B13" s="92">
        <v>2</v>
      </c>
      <c r="C13" s="92">
        <v>2</v>
      </c>
      <c r="D13" s="92">
        <v>3</v>
      </c>
      <c r="E13" s="92"/>
      <c r="F13" s="92">
        <v>3</v>
      </c>
      <c r="G13" s="92">
        <v>2</v>
      </c>
      <c r="H13" s="92">
        <v>2</v>
      </c>
      <c r="I13" s="92">
        <v>2</v>
      </c>
      <c r="J13" s="92">
        <v>2</v>
      </c>
      <c r="K13" s="128">
        <v>2</v>
      </c>
      <c r="L13" s="64">
        <v>1</v>
      </c>
      <c r="M13" s="64">
        <v>1</v>
      </c>
      <c r="N13" s="92">
        <v>2</v>
      </c>
      <c r="O13" s="92">
        <v>3</v>
      </c>
      <c r="P13" s="92">
        <v>2</v>
      </c>
      <c r="Q13" s="92">
        <v>2</v>
      </c>
      <c r="R13" s="64">
        <v>1</v>
      </c>
      <c r="S13" s="92"/>
      <c r="T13" s="128">
        <v>2</v>
      </c>
      <c r="U13" s="64">
        <v>1</v>
      </c>
      <c r="V13" s="64">
        <v>1</v>
      </c>
      <c r="W13" s="128"/>
      <c r="X13" s="92">
        <v>3</v>
      </c>
      <c r="Y13" s="64">
        <v>1</v>
      </c>
      <c r="Z13" s="129"/>
      <c r="AA13" s="129"/>
      <c r="AB13" s="7"/>
      <c r="AC13" s="7"/>
      <c r="AD13" s="7"/>
      <c r="AE13" s="65"/>
      <c r="AF13" s="66">
        <f>SUM(B13:AE13)/COUNT(B13:AE13)</f>
        <v>1.9047619047619047</v>
      </c>
    </row>
    <row r="14" spans="2:32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AF14" s="1"/>
    </row>
    <row r="15" spans="1:32" ht="12.75">
      <c r="A15" s="6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AF15" s="1"/>
    </row>
    <row r="16" spans="2:32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AF16" s="1"/>
    </row>
    <row r="17" spans="1:32" ht="12.75">
      <c r="A17" s="2" t="s">
        <v>126</v>
      </c>
      <c r="B17" s="92">
        <v>2</v>
      </c>
      <c r="C17" s="92">
        <v>2</v>
      </c>
      <c r="D17" s="64">
        <v>1</v>
      </c>
      <c r="E17" s="92">
        <v>2</v>
      </c>
      <c r="F17" s="64">
        <v>1</v>
      </c>
      <c r="G17" s="92">
        <v>2</v>
      </c>
      <c r="H17" s="64">
        <v>1</v>
      </c>
      <c r="I17" s="92">
        <v>2</v>
      </c>
      <c r="J17" s="92"/>
      <c r="K17" s="64">
        <v>1</v>
      </c>
      <c r="L17" s="92">
        <v>2</v>
      </c>
      <c r="M17" s="64">
        <v>1</v>
      </c>
      <c r="N17" s="92">
        <v>2</v>
      </c>
      <c r="O17" s="64">
        <v>1</v>
      </c>
      <c r="P17" s="64">
        <v>1</v>
      </c>
      <c r="Q17" s="92">
        <v>2</v>
      </c>
      <c r="R17" s="92">
        <v>2</v>
      </c>
      <c r="S17" s="64">
        <v>1</v>
      </c>
      <c r="T17" s="64">
        <v>1</v>
      </c>
      <c r="U17" s="64">
        <v>1</v>
      </c>
      <c r="V17" s="128">
        <v>2</v>
      </c>
      <c r="W17" s="64">
        <v>1</v>
      </c>
      <c r="X17" s="128">
        <v>2</v>
      </c>
      <c r="Y17" s="129">
        <v>2</v>
      </c>
      <c r="Z17" s="129"/>
      <c r="AA17" s="129"/>
      <c r="AB17" s="129"/>
      <c r="AC17" s="129"/>
      <c r="AD17" s="129"/>
      <c r="AE17" s="129"/>
      <c r="AF17" s="68">
        <f>SUM(B17:AE17)/COUNT(B17:AE17)</f>
        <v>1.5217391304347827</v>
      </c>
    </row>
    <row r="18" spans="1:32" ht="12.75">
      <c r="A18" s="2" t="s">
        <v>127</v>
      </c>
      <c r="B18" s="92">
        <v>2</v>
      </c>
      <c r="C18" s="92">
        <v>2</v>
      </c>
      <c r="D18" s="92">
        <v>2</v>
      </c>
      <c r="E18" s="92">
        <v>3</v>
      </c>
      <c r="F18" s="92">
        <v>2</v>
      </c>
      <c r="G18" s="64">
        <v>1</v>
      </c>
      <c r="H18" s="92">
        <v>2</v>
      </c>
      <c r="I18" s="92">
        <v>2</v>
      </c>
      <c r="J18" s="92">
        <v>2</v>
      </c>
      <c r="K18" s="92">
        <v>2</v>
      </c>
      <c r="L18" s="128"/>
      <c r="M18" s="92"/>
      <c r="N18" s="92">
        <v>2</v>
      </c>
      <c r="O18" s="64">
        <v>1</v>
      </c>
      <c r="P18" s="92">
        <v>2</v>
      </c>
      <c r="Q18" s="92">
        <v>2</v>
      </c>
      <c r="R18" s="92">
        <v>2</v>
      </c>
      <c r="S18" s="92">
        <v>2</v>
      </c>
      <c r="T18" s="92">
        <v>3</v>
      </c>
      <c r="U18" s="64">
        <v>1</v>
      </c>
      <c r="V18" s="92">
        <v>2</v>
      </c>
      <c r="W18" s="92">
        <v>2</v>
      </c>
      <c r="X18" s="92">
        <v>3</v>
      </c>
      <c r="Y18" s="129">
        <v>2</v>
      </c>
      <c r="Z18" s="129"/>
      <c r="AA18" s="129"/>
      <c r="AB18" s="129"/>
      <c r="AC18" s="129"/>
      <c r="AD18" s="129"/>
      <c r="AE18" s="129"/>
      <c r="AF18" s="68">
        <f>SUM(B18:AE18)/COUNT(B18:AE18)</f>
        <v>2</v>
      </c>
    </row>
    <row r="19" spans="1:32" ht="12.75">
      <c r="A19" s="2" t="s">
        <v>128</v>
      </c>
      <c r="B19" s="64">
        <v>1</v>
      </c>
      <c r="C19" s="64">
        <v>1</v>
      </c>
      <c r="D19" s="64">
        <v>1</v>
      </c>
      <c r="E19" s="92">
        <v>2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92"/>
      <c r="N19" s="92">
        <v>3</v>
      </c>
      <c r="O19" s="92"/>
      <c r="P19" s="64">
        <v>1</v>
      </c>
      <c r="Q19" s="64">
        <v>1</v>
      </c>
      <c r="R19" s="92">
        <v>2</v>
      </c>
      <c r="S19" s="92">
        <v>2</v>
      </c>
      <c r="T19" s="92">
        <v>2</v>
      </c>
      <c r="U19" s="64">
        <v>1</v>
      </c>
      <c r="V19" s="64">
        <v>1</v>
      </c>
      <c r="W19" s="64">
        <v>1</v>
      </c>
      <c r="X19" s="92">
        <v>2</v>
      </c>
      <c r="Y19" s="64">
        <v>1</v>
      </c>
      <c r="Z19" s="129"/>
      <c r="AA19" s="129"/>
      <c r="AB19" s="129"/>
      <c r="AC19" s="129"/>
      <c r="AD19" s="129"/>
      <c r="AE19" s="129"/>
      <c r="AF19" s="68">
        <f>SUM(B19:AE19)/COUNT(B19:AE19)</f>
        <v>1.3181818181818181</v>
      </c>
    </row>
    <row r="20" spans="1:32" ht="12.75">
      <c r="A20" s="2" t="s">
        <v>129</v>
      </c>
      <c r="B20" s="92">
        <v>2</v>
      </c>
      <c r="C20" s="64">
        <v>1</v>
      </c>
      <c r="D20" s="92">
        <v>2</v>
      </c>
      <c r="E20" s="92">
        <v>3</v>
      </c>
      <c r="F20" s="128"/>
      <c r="G20" s="92">
        <v>2</v>
      </c>
      <c r="H20" s="64">
        <v>1</v>
      </c>
      <c r="I20" s="92">
        <v>3</v>
      </c>
      <c r="J20" s="92">
        <v>2</v>
      </c>
      <c r="K20" s="92">
        <v>2</v>
      </c>
      <c r="L20" s="128">
        <v>2</v>
      </c>
      <c r="M20" s="92"/>
      <c r="N20" s="92">
        <v>3</v>
      </c>
      <c r="O20" s="64">
        <v>1</v>
      </c>
      <c r="P20" s="92">
        <v>2</v>
      </c>
      <c r="Q20" s="128">
        <v>3</v>
      </c>
      <c r="R20" s="92">
        <v>2</v>
      </c>
      <c r="S20" s="92">
        <v>2</v>
      </c>
      <c r="T20" s="131">
        <v>3</v>
      </c>
      <c r="U20" s="64">
        <v>1</v>
      </c>
      <c r="V20" s="128">
        <v>2</v>
      </c>
      <c r="W20" s="92">
        <v>2</v>
      </c>
      <c r="X20" s="92">
        <v>3</v>
      </c>
      <c r="Y20" s="129">
        <v>3</v>
      </c>
      <c r="Z20" s="129"/>
      <c r="AA20" s="129"/>
      <c r="AB20" s="129"/>
      <c r="AC20" s="129"/>
      <c r="AD20" s="129"/>
      <c r="AE20" s="129"/>
      <c r="AF20" s="68">
        <f>SUM(B20:AE20)/COUNT(B20:AE20)</f>
        <v>2.1363636363636362</v>
      </c>
    </row>
    <row r="21" spans="1:32" ht="12.75">
      <c r="A21" s="2" t="s">
        <v>130</v>
      </c>
      <c r="B21" s="92">
        <v>2</v>
      </c>
      <c r="C21" s="64">
        <v>1</v>
      </c>
      <c r="D21" s="92">
        <v>2</v>
      </c>
      <c r="E21" s="92">
        <v>3</v>
      </c>
      <c r="F21" s="64">
        <v>1</v>
      </c>
      <c r="G21" s="128">
        <v>2</v>
      </c>
      <c r="H21" s="92">
        <v>2</v>
      </c>
      <c r="I21" s="128">
        <v>2</v>
      </c>
      <c r="J21" s="128">
        <v>2</v>
      </c>
      <c r="K21" s="92"/>
      <c r="L21" s="92">
        <v>2</v>
      </c>
      <c r="M21" s="92"/>
      <c r="N21" s="128">
        <v>2</v>
      </c>
      <c r="O21" s="64">
        <v>1</v>
      </c>
      <c r="P21" s="92">
        <v>2</v>
      </c>
      <c r="Q21" s="92">
        <v>3</v>
      </c>
      <c r="R21" s="92">
        <v>2</v>
      </c>
      <c r="S21" s="128">
        <v>2</v>
      </c>
      <c r="T21" s="131">
        <v>2</v>
      </c>
      <c r="U21" s="64">
        <v>1</v>
      </c>
      <c r="V21" s="92">
        <v>2</v>
      </c>
      <c r="W21" s="64">
        <v>1</v>
      </c>
      <c r="X21" s="64">
        <v>1</v>
      </c>
      <c r="Y21" s="129">
        <v>2</v>
      </c>
      <c r="Z21" s="129"/>
      <c r="AA21" s="129"/>
      <c r="AB21" s="129"/>
      <c r="AC21" s="129"/>
      <c r="AD21" s="129"/>
      <c r="AE21" s="129"/>
      <c r="AF21" s="68">
        <f>SUM(B21:AE21)/COUNT(B21:AE21)</f>
        <v>1.8181818181818181</v>
      </c>
    </row>
    <row r="22" spans="1:32" ht="12.75">
      <c r="A22" s="2"/>
      <c r="B22" s="128"/>
      <c r="C22" s="128"/>
      <c r="D22" s="92"/>
      <c r="E22" s="128"/>
      <c r="F22" s="92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29"/>
      <c r="AA22" s="129"/>
      <c r="AB22" s="129"/>
      <c r="AC22" s="129"/>
      <c r="AD22" s="129"/>
      <c r="AE22" s="129"/>
      <c r="AF22" s="9"/>
    </row>
    <row r="23" spans="1:32" ht="12.75">
      <c r="A23" s="61"/>
      <c r="B23" s="128"/>
      <c r="C23" s="128"/>
      <c r="D23" s="128"/>
      <c r="E23" s="128"/>
      <c r="F23" s="92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9"/>
      <c r="Z23" s="129"/>
      <c r="AA23" s="129"/>
      <c r="AB23" s="129"/>
      <c r="AC23" s="129"/>
      <c r="AD23" s="129"/>
      <c r="AE23" s="129"/>
      <c r="AF23" s="9"/>
    </row>
    <row r="24" spans="1:32" ht="12.75">
      <c r="A24" s="59"/>
      <c r="B24" s="128"/>
      <c r="C24" s="128"/>
      <c r="D24" s="128"/>
      <c r="E24" s="128"/>
      <c r="F24" s="92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9"/>
      <c r="Z24" s="129"/>
      <c r="AA24" s="129"/>
      <c r="AB24" s="129"/>
      <c r="AC24" s="129"/>
      <c r="AD24" s="129"/>
      <c r="AE24" s="129"/>
      <c r="AF24" s="9"/>
    </row>
    <row r="25" spans="1:32" ht="12.75">
      <c r="A25" s="61"/>
      <c r="B25" s="128"/>
      <c r="C25" s="128"/>
      <c r="D25" s="128"/>
      <c r="E25" s="128"/>
      <c r="F25" s="9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9"/>
      <c r="Z25" s="129"/>
      <c r="AA25" s="129"/>
      <c r="AB25" s="129"/>
      <c r="AC25" s="129"/>
      <c r="AD25" s="129"/>
      <c r="AE25" s="129"/>
      <c r="AF25" s="9"/>
    </row>
    <row r="26" spans="1:32" ht="12.75">
      <c r="A26" s="2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/>
      <c r="Z26" s="129"/>
      <c r="AA26" s="129"/>
      <c r="AB26" s="129"/>
      <c r="AC26" s="129"/>
      <c r="AD26" s="129"/>
      <c r="AE26" s="129"/>
      <c r="AF26" s="9"/>
    </row>
    <row r="27" spans="1:32" ht="12.75">
      <c r="A27" s="2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9"/>
      <c r="Z27" s="129"/>
      <c r="AA27" s="129"/>
      <c r="AB27" s="129"/>
      <c r="AC27" s="129"/>
      <c r="AD27" s="129"/>
      <c r="AE27" s="129"/>
      <c r="AF27" s="9"/>
    </row>
    <row r="28" spans="1:32" ht="12.75">
      <c r="A28" s="2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9"/>
      <c r="Z28" s="129"/>
      <c r="AA28" s="129"/>
      <c r="AB28" s="129"/>
      <c r="AC28" s="129"/>
      <c r="AD28" s="129"/>
      <c r="AE28" s="129"/>
      <c r="AF28" s="9"/>
    </row>
    <row r="29" spans="1:32" ht="12.75">
      <c r="A29" s="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9"/>
      <c r="Z29" s="129"/>
      <c r="AA29" s="129"/>
      <c r="AB29" s="129"/>
      <c r="AC29" s="129"/>
      <c r="AD29" s="129"/>
      <c r="AE29" s="129"/>
      <c r="AF29" s="9"/>
    </row>
    <row r="30" spans="1:32" ht="12.75">
      <c r="A30" s="2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9"/>
      <c r="Z30" s="129"/>
      <c r="AA30" s="129"/>
      <c r="AB30" s="129"/>
      <c r="AC30" s="129"/>
      <c r="AD30" s="129"/>
      <c r="AE30" s="129"/>
      <c r="AF30" s="9"/>
    </row>
    <row r="31" spans="1:32" ht="13.5" thickBot="1">
      <c r="A31" s="60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9"/>
      <c r="Z31" s="129"/>
      <c r="AA31" s="129"/>
      <c r="AB31" s="129"/>
      <c r="AC31" s="129"/>
      <c r="AD31" s="129"/>
      <c r="AE31" s="129"/>
      <c r="AF31" s="9"/>
    </row>
    <row r="32" spans="1:32" ht="13.5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AF32" s="66">
        <f>SUM(AF17:AF21)/COUNT(AF17:AF21)</f>
        <v>1.758893280632411</v>
      </c>
    </row>
    <row r="33" spans="1:24" ht="12.75">
      <c r="A33" s="13" t="s">
        <v>10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2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32" ht="12.75">
      <c r="A35" s="2" t="s">
        <v>131</v>
      </c>
      <c r="B35" s="64">
        <v>1</v>
      </c>
      <c r="C35" s="92">
        <v>2</v>
      </c>
      <c r="D35" s="92">
        <v>2</v>
      </c>
      <c r="E35" s="92">
        <v>2</v>
      </c>
      <c r="F35" s="64">
        <v>1</v>
      </c>
      <c r="G35" s="64">
        <v>1</v>
      </c>
      <c r="H35" s="64">
        <v>1</v>
      </c>
      <c r="I35" s="64">
        <v>1</v>
      </c>
      <c r="J35" s="92"/>
      <c r="K35" s="64">
        <v>1</v>
      </c>
      <c r="L35" s="92">
        <v>2</v>
      </c>
      <c r="M35" s="64">
        <v>1</v>
      </c>
      <c r="N35" s="92">
        <v>2</v>
      </c>
      <c r="O35" s="64">
        <v>1</v>
      </c>
      <c r="P35" s="64">
        <v>1</v>
      </c>
      <c r="Q35" s="92">
        <v>2</v>
      </c>
      <c r="R35" s="92">
        <v>2</v>
      </c>
      <c r="S35" s="92">
        <v>2</v>
      </c>
      <c r="T35" s="92">
        <v>2</v>
      </c>
      <c r="U35" s="64">
        <v>1</v>
      </c>
      <c r="V35" s="128">
        <v>2</v>
      </c>
      <c r="W35" s="64">
        <v>1</v>
      </c>
      <c r="X35" s="92">
        <v>3</v>
      </c>
      <c r="Y35" s="129">
        <v>2</v>
      </c>
      <c r="Z35" s="129"/>
      <c r="AA35" s="129"/>
      <c r="AB35" s="129"/>
      <c r="AC35" s="129"/>
      <c r="AD35" s="129"/>
      <c r="AE35" s="129"/>
      <c r="AF35" s="67">
        <f aca="true" t="shared" si="1" ref="AF35:AF42">SUM(B35:AE35)/COUNT(B35:AE35)</f>
        <v>1.565217391304348</v>
      </c>
    </row>
    <row r="36" spans="1:32" ht="12.75">
      <c r="A36" s="2" t="s">
        <v>132</v>
      </c>
      <c r="B36" s="64">
        <v>1</v>
      </c>
      <c r="C36" s="92">
        <v>2</v>
      </c>
      <c r="D36" s="92">
        <v>2</v>
      </c>
      <c r="E36" s="92">
        <v>2</v>
      </c>
      <c r="F36" s="64">
        <v>1</v>
      </c>
      <c r="G36" s="64">
        <v>1</v>
      </c>
      <c r="H36" s="64">
        <v>1</v>
      </c>
      <c r="I36" s="64">
        <v>1</v>
      </c>
      <c r="J36" s="128">
        <v>2</v>
      </c>
      <c r="K36" s="92">
        <v>2</v>
      </c>
      <c r="L36" s="64">
        <v>1</v>
      </c>
      <c r="M36" s="64">
        <v>1</v>
      </c>
      <c r="N36" s="92">
        <v>2</v>
      </c>
      <c r="O36" s="64">
        <v>1</v>
      </c>
      <c r="P36" s="64">
        <v>1</v>
      </c>
      <c r="Q36" s="128">
        <v>2</v>
      </c>
      <c r="R36" s="128">
        <v>2</v>
      </c>
      <c r="S36" s="128">
        <v>2</v>
      </c>
      <c r="T36" s="128">
        <v>2</v>
      </c>
      <c r="U36" s="64">
        <v>1</v>
      </c>
      <c r="V36" s="128">
        <v>2</v>
      </c>
      <c r="W36" s="64">
        <v>1</v>
      </c>
      <c r="X36" s="128">
        <v>2</v>
      </c>
      <c r="Y36" s="129">
        <v>2</v>
      </c>
      <c r="Z36" s="129"/>
      <c r="AA36" s="129"/>
      <c r="AB36" s="129"/>
      <c r="AC36" s="129"/>
      <c r="AD36" s="129"/>
      <c r="AE36" s="129"/>
      <c r="AF36" s="67">
        <f t="shared" si="1"/>
        <v>1.5416666666666667</v>
      </c>
    </row>
    <row r="37" spans="1:32" ht="12.75">
      <c r="A37" s="2" t="s">
        <v>133</v>
      </c>
      <c r="B37" s="92">
        <v>2</v>
      </c>
      <c r="C37" s="92"/>
      <c r="D37" s="92">
        <v>2</v>
      </c>
      <c r="E37" s="92">
        <v>2</v>
      </c>
      <c r="F37" s="64">
        <v>1</v>
      </c>
      <c r="G37" s="64">
        <v>1</v>
      </c>
      <c r="H37" s="64">
        <v>1</v>
      </c>
      <c r="I37" s="64">
        <v>1</v>
      </c>
      <c r="J37" s="92">
        <v>2</v>
      </c>
      <c r="K37" s="92">
        <v>2</v>
      </c>
      <c r="L37" s="92">
        <v>2</v>
      </c>
      <c r="M37" s="92">
        <v>2</v>
      </c>
      <c r="N37" s="92">
        <v>2</v>
      </c>
      <c r="O37" s="64">
        <v>1</v>
      </c>
      <c r="P37" s="64">
        <v>1</v>
      </c>
      <c r="Q37" s="92">
        <v>2</v>
      </c>
      <c r="R37" s="92">
        <v>2</v>
      </c>
      <c r="S37" s="92">
        <v>2</v>
      </c>
      <c r="T37" s="128">
        <v>2</v>
      </c>
      <c r="U37" s="64">
        <v>1</v>
      </c>
      <c r="V37" s="128">
        <v>2</v>
      </c>
      <c r="W37" s="64">
        <v>1</v>
      </c>
      <c r="X37" s="128">
        <v>3</v>
      </c>
      <c r="Y37" s="129">
        <v>3</v>
      </c>
      <c r="Z37" s="129"/>
      <c r="AA37" s="129"/>
      <c r="AB37" s="129"/>
      <c r="AC37" s="129"/>
      <c r="AD37" s="129"/>
      <c r="AE37" s="129"/>
      <c r="AF37" s="67">
        <f t="shared" si="1"/>
        <v>1.7391304347826086</v>
      </c>
    </row>
    <row r="38" spans="1:32" ht="12.75">
      <c r="A38" s="2" t="s">
        <v>134</v>
      </c>
      <c r="B38" s="92">
        <v>2</v>
      </c>
      <c r="C38" s="92">
        <v>2</v>
      </c>
      <c r="D38" s="92">
        <v>2</v>
      </c>
      <c r="E38" s="92">
        <v>2</v>
      </c>
      <c r="F38" s="64">
        <v>1</v>
      </c>
      <c r="G38" s="64">
        <v>1</v>
      </c>
      <c r="H38" s="64">
        <v>1</v>
      </c>
      <c r="I38" s="132"/>
      <c r="J38" s="92">
        <v>2</v>
      </c>
      <c r="K38" s="64">
        <v>1</v>
      </c>
      <c r="L38" s="64">
        <v>1</v>
      </c>
      <c r="M38" s="92">
        <v>2</v>
      </c>
      <c r="N38" s="92">
        <v>2</v>
      </c>
      <c r="O38" s="64">
        <v>1</v>
      </c>
      <c r="P38" s="64">
        <v>1</v>
      </c>
      <c r="Q38" s="92">
        <v>3</v>
      </c>
      <c r="R38" s="64">
        <v>1</v>
      </c>
      <c r="S38" s="92">
        <v>2</v>
      </c>
      <c r="T38" s="128">
        <v>3</v>
      </c>
      <c r="U38" s="64">
        <v>1</v>
      </c>
      <c r="V38" s="128">
        <v>2</v>
      </c>
      <c r="W38" s="64">
        <v>1</v>
      </c>
      <c r="X38" s="128">
        <v>2</v>
      </c>
      <c r="Y38" s="129">
        <v>2</v>
      </c>
      <c r="Z38" s="129"/>
      <c r="AA38" s="129"/>
      <c r="AB38" s="129"/>
      <c r="AC38" s="129"/>
      <c r="AD38" s="129"/>
      <c r="AE38" s="129"/>
      <c r="AF38" s="67">
        <f t="shared" si="1"/>
        <v>1.6521739130434783</v>
      </c>
    </row>
    <row r="39" spans="1:32" ht="12.75">
      <c r="A39" s="2" t="s">
        <v>135</v>
      </c>
      <c r="B39" s="64">
        <v>1</v>
      </c>
      <c r="C39" s="64">
        <v>1</v>
      </c>
      <c r="D39" s="92">
        <v>2</v>
      </c>
      <c r="E39" s="92"/>
      <c r="F39" s="64">
        <v>1</v>
      </c>
      <c r="G39" s="64">
        <v>1</v>
      </c>
      <c r="H39" s="64">
        <v>1</v>
      </c>
      <c r="I39" s="64">
        <v>1</v>
      </c>
      <c r="J39" s="92">
        <v>2</v>
      </c>
      <c r="K39" s="92">
        <v>2</v>
      </c>
      <c r="L39" s="128">
        <v>2</v>
      </c>
      <c r="M39" s="64">
        <v>1</v>
      </c>
      <c r="N39" s="92">
        <v>2</v>
      </c>
      <c r="O39" s="64">
        <v>1</v>
      </c>
      <c r="P39" s="132"/>
      <c r="Q39" s="92">
        <v>2</v>
      </c>
      <c r="R39" s="92">
        <v>2</v>
      </c>
      <c r="S39" s="92"/>
      <c r="T39" s="128">
        <v>2</v>
      </c>
      <c r="U39" s="64">
        <v>1</v>
      </c>
      <c r="V39" s="128">
        <v>2</v>
      </c>
      <c r="W39" s="128">
        <v>2</v>
      </c>
      <c r="X39" s="128">
        <v>3</v>
      </c>
      <c r="Y39" s="129">
        <v>2</v>
      </c>
      <c r="Z39" s="129"/>
      <c r="AA39" s="129"/>
      <c r="AB39" s="129"/>
      <c r="AC39" s="129"/>
      <c r="AD39" s="129"/>
      <c r="AE39" s="129"/>
      <c r="AF39" s="67">
        <f t="shared" si="1"/>
        <v>1.619047619047619</v>
      </c>
    </row>
    <row r="40" spans="1:32" ht="12.75">
      <c r="A40" s="2" t="s">
        <v>136</v>
      </c>
      <c r="B40" s="64">
        <v>1</v>
      </c>
      <c r="C40" s="64">
        <v>1</v>
      </c>
      <c r="D40" s="92">
        <v>2</v>
      </c>
      <c r="E40" s="92"/>
      <c r="F40" s="64">
        <v>1</v>
      </c>
      <c r="G40" s="64">
        <v>1</v>
      </c>
      <c r="H40" s="133"/>
      <c r="I40" s="64">
        <v>1</v>
      </c>
      <c r="J40" s="128">
        <v>2</v>
      </c>
      <c r="K40" s="92">
        <v>2</v>
      </c>
      <c r="L40" s="128"/>
      <c r="M40" s="64">
        <v>1</v>
      </c>
      <c r="N40" s="92">
        <v>2</v>
      </c>
      <c r="O40" s="64">
        <v>1</v>
      </c>
      <c r="P40" s="133"/>
      <c r="Q40" s="92">
        <v>2</v>
      </c>
      <c r="R40" s="92">
        <v>2</v>
      </c>
      <c r="S40" s="92"/>
      <c r="T40" s="128">
        <v>2</v>
      </c>
      <c r="U40" s="64">
        <v>1</v>
      </c>
      <c r="V40" s="128">
        <v>2</v>
      </c>
      <c r="W40" s="128">
        <v>2</v>
      </c>
      <c r="X40" s="128"/>
      <c r="Y40" s="129">
        <v>2</v>
      </c>
      <c r="Z40" s="129"/>
      <c r="AA40" s="129"/>
      <c r="AB40" s="129"/>
      <c r="AC40" s="129"/>
      <c r="AD40" s="129"/>
      <c r="AE40" s="129"/>
      <c r="AF40" s="67">
        <f t="shared" si="1"/>
        <v>1.5555555555555556</v>
      </c>
    </row>
    <row r="41" spans="1:32" ht="12.75">
      <c r="A41" s="2" t="s">
        <v>137</v>
      </c>
      <c r="B41" s="92">
        <v>2</v>
      </c>
      <c r="C41" s="92">
        <v>2</v>
      </c>
      <c r="D41" s="128">
        <v>2</v>
      </c>
      <c r="E41" s="92"/>
      <c r="F41" s="64">
        <v>1</v>
      </c>
      <c r="G41" s="64">
        <v>1</v>
      </c>
      <c r="H41" s="133"/>
      <c r="I41" s="64">
        <v>1</v>
      </c>
      <c r="J41" s="92">
        <v>2</v>
      </c>
      <c r="K41" s="92">
        <v>2</v>
      </c>
      <c r="L41" s="128">
        <v>2</v>
      </c>
      <c r="M41" s="64">
        <v>1</v>
      </c>
      <c r="N41" s="92">
        <v>2</v>
      </c>
      <c r="O41" s="64">
        <v>1</v>
      </c>
      <c r="P41" s="133"/>
      <c r="Q41" s="92">
        <v>2</v>
      </c>
      <c r="R41" s="92">
        <v>2</v>
      </c>
      <c r="S41" s="92"/>
      <c r="T41" s="128">
        <v>2</v>
      </c>
      <c r="U41" s="64">
        <v>1</v>
      </c>
      <c r="V41" s="128">
        <v>2</v>
      </c>
      <c r="W41" s="128">
        <v>2</v>
      </c>
      <c r="X41" s="128">
        <v>3</v>
      </c>
      <c r="Y41" s="129">
        <v>2</v>
      </c>
      <c r="Z41" s="129"/>
      <c r="AA41" s="129"/>
      <c r="AB41" s="129"/>
      <c r="AC41" s="129"/>
      <c r="AD41" s="129"/>
      <c r="AE41" s="129"/>
      <c r="AF41" s="67">
        <f t="shared" si="1"/>
        <v>1.75</v>
      </c>
    </row>
    <row r="42" spans="1:32" ht="12.75">
      <c r="A42" s="63" t="s">
        <v>138</v>
      </c>
      <c r="B42" s="92"/>
      <c r="C42" s="64">
        <v>1</v>
      </c>
      <c r="D42" s="64">
        <v>1</v>
      </c>
      <c r="E42" s="64">
        <v>1</v>
      </c>
      <c r="F42" s="64">
        <v>1</v>
      </c>
      <c r="G42" s="64">
        <v>1</v>
      </c>
      <c r="H42" s="132"/>
      <c r="I42" s="132"/>
      <c r="J42" s="64">
        <v>1</v>
      </c>
      <c r="K42" s="64">
        <v>1</v>
      </c>
      <c r="L42" s="128"/>
      <c r="M42" s="92"/>
      <c r="N42" s="92"/>
      <c r="O42" s="92"/>
      <c r="P42" s="92"/>
      <c r="Q42" s="64">
        <v>1</v>
      </c>
      <c r="R42" s="92"/>
      <c r="S42" s="92"/>
      <c r="T42" s="128"/>
      <c r="U42" s="128"/>
      <c r="V42" s="128"/>
      <c r="W42" s="128"/>
      <c r="X42" s="64">
        <v>1</v>
      </c>
      <c r="Y42" s="129"/>
      <c r="Z42" s="129"/>
      <c r="AA42" s="129"/>
      <c r="AB42" s="129"/>
      <c r="AC42" s="129"/>
      <c r="AD42" s="129"/>
      <c r="AE42" s="129"/>
      <c r="AF42" s="67">
        <f t="shared" si="1"/>
        <v>1</v>
      </c>
    </row>
    <row r="43" spans="1:32" ht="12.75">
      <c r="A43" s="12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  <c r="Z43" s="129"/>
      <c r="AA43" s="129"/>
      <c r="AB43" s="129"/>
      <c r="AC43" s="129"/>
      <c r="AD43" s="129"/>
      <c r="AE43" s="129"/>
      <c r="AF43" s="9"/>
    </row>
    <row r="44" spans="1:32" ht="12.75">
      <c r="A44" s="12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9"/>
      <c r="Z44" s="129"/>
      <c r="AA44" s="129"/>
      <c r="AB44" s="129"/>
      <c r="AC44" s="129"/>
      <c r="AD44" s="129"/>
      <c r="AE44" s="129"/>
      <c r="AF44" s="9"/>
    </row>
    <row r="45" spans="1:32" ht="12.75">
      <c r="A45" s="1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9"/>
      <c r="Z45" s="129"/>
      <c r="AA45" s="129"/>
      <c r="AB45" s="129"/>
      <c r="AC45" s="129"/>
      <c r="AD45" s="129"/>
      <c r="AE45" s="129"/>
      <c r="AF45" s="9"/>
    </row>
    <row r="46" spans="1:32" ht="12.75">
      <c r="A46" s="12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9"/>
      <c r="Z46" s="129"/>
      <c r="AA46" s="129"/>
      <c r="AB46" s="129"/>
      <c r="AC46" s="129"/>
      <c r="AD46" s="129"/>
      <c r="AE46" s="129"/>
      <c r="AF46" s="9"/>
    </row>
    <row r="47" spans="1:32" ht="12.75">
      <c r="A47" s="12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29"/>
      <c r="AA47" s="129"/>
      <c r="AB47" s="129"/>
      <c r="AC47" s="129"/>
      <c r="AD47" s="129"/>
      <c r="AE47" s="129"/>
      <c r="AF47" s="9"/>
    </row>
    <row r="48" spans="1:32" ht="12.75">
      <c r="A48" s="71" t="s">
        <v>115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29"/>
      <c r="AA48" s="129"/>
      <c r="AB48" s="129"/>
      <c r="AC48" s="129"/>
      <c r="AD48" s="129"/>
      <c r="AE48" s="129"/>
      <c r="AF48" s="9"/>
    </row>
    <row r="49" spans="2:32" ht="13.5" thickBo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AF49" s="9"/>
    </row>
    <row r="50" spans="2:32" ht="13.5" thickBo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AF50" s="66">
        <f>SUM(AF35:AF48)/COUNT(AF35:AF48)</f>
        <v>1.5528489475500344</v>
      </c>
    </row>
    <row r="51" spans="2:24" ht="13.5" thickBo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32" ht="15.75" thickBot="1">
      <c r="A52" s="74" t="s">
        <v>139</v>
      </c>
      <c r="B52" s="64">
        <v>1</v>
      </c>
      <c r="C52" s="92">
        <v>2</v>
      </c>
      <c r="D52" s="64">
        <v>1</v>
      </c>
      <c r="E52" s="92">
        <v>2</v>
      </c>
      <c r="F52" s="128">
        <v>2</v>
      </c>
      <c r="G52" s="64">
        <v>1</v>
      </c>
      <c r="H52" s="64">
        <v>1</v>
      </c>
      <c r="I52" s="64">
        <v>1</v>
      </c>
      <c r="J52" s="92">
        <v>2</v>
      </c>
      <c r="K52" s="64">
        <v>1</v>
      </c>
      <c r="L52" s="92"/>
      <c r="M52" s="64">
        <v>1</v>
      </c>
      <c r="N52" s="92">
        <v>2</v>
      </c>
      <c r="O52" s="64">
        <v>1</v>
      </c>
      <c r="P52" s="64">
        <v>1</v>
      </c>
      <c r="Q52" s="92">
        <v>2</v>
      </c>
      <c r="R52" s="64">
        <v>1</v>
      </c>
      <c r="S52" s="92">
        <v>2</v>
      </c>
      <c r="T52" s="128">
        <v>2</v>
      </c>
      <c r="U52" s="64">
        <v>1</v>
      </c>
      <c r="V52" s="64">
        <v>1</v>
      </c>
      <c r="W52" s="64">
        <v>1</v>
      </c>
      <c r="X52" s="128">
        <v>2</v>
      </c>
      <c r="Y52" s="64">
        <v>1</v>
      </c>
      <c r="Z52" s="129"/>
      <c r="AA52" s="129"/>
      <c r="AB52" s="129"/>
      <c r="AC52" s="129"/>
      <c r="AD52" s="129"/>
      <c r="AE52" s="130"/>
      <c r="AF52" s="66">
        <f>SUM(B52:AE52)/COUNT(B52:AE52)</f>
        <v>1.391304347826087</v>
      </c>
    </row>
    <row r="53" spans="2:15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5" spans="1:13" ht="12.75">
      <c r="A55" s="14" t="s">
        <v>42</v>
      </c>
      <c r="B55" s="14"/>
      <c r="C55" s="14"/>
      <c r="D55" s="14"/>
      <c r="E55" s="14"/>
      <c r="F55" s="14"/>
      <c r="G55" s="14"/>
      <c r="H55" s="14"/>
      <c r="K55" s="64" t="s">
        <v>43</v>
      </c>
      <c r="M55" s="1">
        <v>1</v>
      </c>
    </row>
    <row r="56" spans="1:13" ht="12.75">
      <c r="A56" s="15" t="s">
        <v>44</v>
      </c>
      <c r="B56" s="14"/>
      <c r="C56" s="14"/>
      <c r="D56" s="14"/>
      <c r="E56" s="14"/>
      <c r="F56" s="14"/>
      <c r="G56" s="14"/>
      <c r="H56" s="14"/>
      <c r="K56" s="1" t="s">
        <v>45</v>
      </c>
      <c r="M56" s="1" t="s">
        <v>46</v>
      </c>
    </row>
    <row r="57" spans="1:13" ht="12.75">
      <c r="A57" s="15" t="s">
        <v>47</v>
      </c>
      <c r="B57" s="14"/>
      <c r="C57" s="14"/>
      <c r="D57" s="14"/>
      <c r="E57" s="14"/>
      <c r="F57" s="14"/>
      <c r="G57" s="14"/>
      <c r="H57" s="14"/>
      <c r="K57" s="16" t="s">
        <v>48</v>
      </c>
      <c r="M57" s="1" t="s">
        <v>49</v>
      </c>
    </row>
  </sheetData>
  <sheetProtection/>
  <printOptions/>
  <pageMargins left="0.7480314960629921" right="0.7480314960629921" top="0.3937007874015748" bottom="0" header="0.984251968503937" footer="0.5118110236220472"/>
  <pageSetup fitToHeight="1" fitToWidth="1" horizontalDpi="300" verticalDpi="300" orientation="landscape" paperSize="9" scale="75" r:id="rId2"/>
  <headerFooter alignWithMargins="0">
    <oddHeader>&amp;R47</oddHeader>
    <oddFooter>&amp;RQalitätsanalyse 47 AK-Bad Belzig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SheetLayoutView="75" zoomScalePageLayoutView="0" workbookViewId="0" topLeftCell="A1">
      <selection activeCell="U29" sqref="U29"/>
    </sheetView>
  </sheetViews>
  <sheetFormatPr defaultColWidth="11.421875" defaultRowHeight="12.75"/>
  <cols>
    <col min="1" max="1" width="35.8515625" style="17" customWidth="1"/>
    <col min="2" max="2" width="2.7109375" style="17" customWidth="1"/>
    <col min="3" max="5" width="5.421875" style="17" customWidth="1"/>
    <col min="6" max="6" width="5.8515625" style="17" bestFit="1" customWidth="1"/>
    <col min="7" max="7" width="5.421875" style="17" customWidth="1"/>
    <col min="8" max="8" width="5.8515625" style="17" bestFit="1" customWidth="1"/>
    <col min="9" max="9" width="5.421875" style="17" customWidth="1"/>
    <col min="10" max="10" width="5.8515625" style="17" bestFit="1" customWidth="1"/>
    <col min="11" max="12" width="5.421875" style="17" customWidth="1"/>
    <col min="13" max="13" width="5.8515625" style="17" bestFit="1" customWidth="1"/>
    <col min="14" max="14" width="5.421875" style="17" customWidth="1"/>
    <col min="15" max="15" width="5.8515625" style="17" bestFit="1" customWidth="1"/>
    <col min="16" max="16" width="5.421875" style="17" customWidth="1"/>
    <col min="17" max="18" width="5.8515625" style="17" bestFit="1" customWidth="1"/>
    <col min="19" max="19" width="5.421875" style="17" customWidth="1"/>
    <col min="20" max="20" width="2.7109375" style="17" customWidth="1"/>
    <col min="21" max="21" width="6.140625" style="17" customWidth="1"/>
    <col min="22" max="23" width="11.421875" style="17" customWidth="1"/>
    <col min="24" max="24" width="5.57421875" style="17" customWidth="1"/>
    <col min="25" max="16384" width="11.421875" style="17" customWidth="1"/>
  </cols>
  <sheetData>
    <row r="1" s="19" customFormat="1" ht="15">
      <c r="A1" s="18" t="s">
        <v>50</v>
      </c>
    </row>
    <row r="2" ht="15">
      <c r="A2" s="19"/>
    </row>
    <row r="3" spans="3:20" ht="123.75">
      <c r="C3" s="75" t="str">
        <f>CONCATENATE(Themen!C2," - ",Themen!D2)</f>
        <v> 04/2004 - Burg Spreewald</v>
      </c>
      <c r="D3" s="75" t="str">
        <f>CONCATENATE(Themen!C3," - ",Themen!D3)</f>
        <v> 09/2004 - Kloster Zinna</v>
      </c>
      <c r="E3" s="75" t="str">
        <f>CONCATENATE(Themen!C4," - ",Themen!D4)</f>
        <v> 04/2005 - Havelberg</v>
      </c>
      <c r="F3" s="75" t="str">
        <f>CONCATENATE(Themen!C5," - ",Themen!D5)</f>
        <v> 09/2005 - Alt Ruppin</v>
      </c>
      <c r="G3" s="75" t="str">
        <f>CONCATENATE(Themen!C6," - ",Themen!D6)</f>
        <v> 04/2006 - Neustrelitz</v>
      </c>
      <c r="H3" s="75" t="str">
        <f>CONCATENATE(Themen!C7," - ",Themen!D7)</f>
        <v> 09/2006 - Chorin</v>
      </c>
      <c r="I3" s="75" t="str">
        <f>CONCATENATE(Themen!C8," - ",Themen!D8)</f>
        <v> 03/2007 - Strausberg</v>
      </c>
      <c r="J3" s="75" t="str">
        <f>CONCATENATE(Themen!C9," - ",Themen!D9)</f>
        <v> 10/2007 - Prieros</v>
      </c>
      <c r="K3" s="75" t="str">
        <f>CONCATENATE(Themen!C10," - ",Themen!D10)</f>
        <v> 04/2008 - Wulkow</v>
      </c>
      <c r="L3" s="62" t="str">
        <f>CONCATENATE(Themen!C11," - ",Themen!D11)</f>
        <v> 09/2008 - Gnewikow</v>
      </c>
      <c r="M3" s="62" t="str">
        <f>CONCATENATE(Themen!C12," - ",Themen!D12)</f>
        <v> 04/2009 - Groß Dölln</v>
      </c>
      <c r="N3" s="62" t="str">
        <f>CONCATENATE(Themen!C13," - ",Themen!D13)</f>
        <v> 09/2009 - Tropical Island</v>
      </c>
      <c r="O3" s="62" t="str">
        <f>CONCATENATE(Themen!C14," - ",Themen!D14)</f>
        <v> 04/2010 - Lagow / Polen</v>
      </c>
      <c r="P3" s="62" t="str">
        <f>CONCATENATE(Themen!C15," - ",Themen!D15)</f>
        <v> 10/2010 - Bad Belzig</v>
      </c>
      <c r="Q3" s="62" t="str">
        <f>CONCATENATE(Themen!C16," - ",Themen!D16)</f>
        <v> 04/2011 - Bantikow</v>
      </c>
      <c r="R3" s="62" t="str">
        <f>CONCATENATE(Themen!C17," - ",Themen!D17)</f>
        <v> 09/2011 - Senftenberg</v>
      </c>
      <c r="S3" s="62" t="str">
        <f>CONCATENATE(Themen!C18," - ",Themen!D18)</f>
        <v> 04/2012 - Strausberg</v>
      </c>
      <c r="T3" s="20"/>
    </row>
    <row r="4" spans="1:21" s="22" customFormat="1" ht="12.75">
      <c r="A4" s="21" t="s">
        <v>51</v>
      </c>
      <c r="C4" s="105">
        <v>34</v>
      </c>
      <c r="D4" s="105">
        <f aca="true" t="shared" si="0" ref="D4:L4">+C4+1</f>
        <v>35</v>
      </c>
      <c r="E4" s="105">
        <f t="shared" si="0"/>
        <v>36</v>
      </c>
      <c r="F4" s="105">
        <f t="shared" si="0"/>
        <v>37</v>
      </c>
      <c r="G4" s="105">
        <f t="shared" si="0"/>
        <v>38</v>
      </c>
      <c r="H4" s="105">
        <f t="shared" si="0"/>
        <v>39</v>
      </c>
      <c r="I4" s="105">
        <f t="shared" si="0"/>
        <v>40</v>
      </c>
      <c r="J4" s="105">
        <f t="shared" si="0"/>
        <v>41</v>
      </c>
      <c r="K4" s="105">
        <f t="shared" si="0"/>
        <v>42</v>
      </c>
      <c r="L4" s="105">
        <f t="shared" si="0"/>
        <v>43</v>
      </c>
      <c r="M4" s="105">
        <v>44</v>
      </c>
      <c r="N4" s="105">
        <f aca="true" t="shared" si="1" ref="N4:S4">+M4+1</f>
        <v>45</v>
      </c>
      <c r="O4" s="105">
        <f t="shared" si="1"/>
        <v>46</v>
      </c>
      <c r="P4" s="105">
        <f t="shared" si="1"/>
        <v>47</v>
      </c>
      <c r="Q4" s="105">
        <f t="shared" si="1"/>
        <v>48</v>
      </c>
      <c r="R4" s="105">
        <f t="shared" si="1"/>
        <v>49</v>
      </c>
      <c r="S4" s="105">
        <f t="shared" si="1"/>
        <v>50</v>
      </c>
      <c r="U4" s="23" t="s">
        <v>52</v>
      </c>
    </row>
    <row r="5" spans="3:19" ht="12.7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21" ht="12.75">
      <c r="A6" s="24" t="s">
        <v>53</v>
      </c>
      <c r="B6" s="22"/>
      <c r="C6" s="107">
        <v>1.5</v>
      </c>
      <c r="D6" s="107">
        <v>1.5</v>
      </c>
      <c r="E6" s="107">
        <v>1.6</v>
      </c>
      <c r="F6" s="107">
        <v>1.6666666666666667</v>
      </c>
      <c r="G6" s="107">
        <v>1.4</v>
      </c>
      <c r="H6" s="107">
        <v>1.631578947368421</v>
      </c>
      <c r="I6" s="108">
        <v>1.3448275862068966</v>
      </c>
      <c r="J6" s="109">
        <v>1.9523809523809523</v>
      </c>
      <c r="K6" s="110">
        <v>1.2</v>
      </c>
      <c r="L6" s="110">
        <v>1.2</v>
      </c>
      <c r="M6" s="108">
        <v>1.4285714285714286</v>
      </c>
      <c r="N6" s="107">
        <v>1.3888888888888888</v>
      </c>
      <c r="O6" s="107">
        <v>1.5</v>
      </c>
      <c r="P6" s="110">
        <v>1.2</v>
      </c>
      <c r="Q6" s="108">
        <v>1.3</v>
      </c>
      <c r="R6" s="108">
        <v>1.4</v>
      </c>
      <c r="S6" s="108">
        <f>+intern50!$AF$2</f>
        <v>1.3478260869565217</v>
      </c>
      <c r="T6" s="22"/>
      <c r="U6" s="76">
        <f>AVERAGE(C6:S6)</f>
        <v>1.4447494445317515</v>
      </c>
    </row>
    <row r="7" spans="1:21" ht="12.75">
      <c r="A7" s="25"/>
      <c r="B7" s="22"/>
      <c r="C7" s="125">
        <f aca="true" t="shared" si="2" ref="C7:S7">$U6</f>
        <v>1.4447494445317515</v>
      </c>
      <c r="D7" s="125">
        <f t="shared" si="2"/>
        <v>1.4447494445317515</v>
      </c>
      <c r="E7" s="125">
        <f t="shared" si="2"/>
        <v>1.4447494445317515</v>
      </c>
      <c r="F7" s="125">
        <f t="shared" si="2"/>
        <v>1.4447494445317515</v>
      </c>
      <c r="G7" s="125">
        <f t="shared" si="2"/>
        <v>1.4447494445317515</v>
      </c>
      <c r="H7" s="125">
        <f t="shared" si="2"/>
        <v>1.4447494445317515</v>
      </c>
      <c r="I7" s="125">
        <f t="shared" si="2"/>
        <v>1.4447494445317515</v>
      </c>
      <c r="J7" s="125">
        <f t="shared" si="2"/>
        <v>1.4447494445317515</v>
      </c>
      <c r="K7" s="125">
        <f t="shared" si="2"/>
        <v>1.4447494445317515</v>
      </c>
      <c r="L7" s="125">
        <f t="shared" si="2"/>
        <v>1.4447494445317515</v>
      </c>
      <c r="M7" s="125">
        <f t="shared" si="2"/>
        <v>1.4447494445317515</v>
      </c>
      <c r="N7" s="125">
        <f t="shared" si="2"/>
        <v>1.4447494445317515</v>
      </c>
      <c r="O7" s="125">
        <f t="shared" si="2"/>
        <v>1.4447494445317515</v>
      </c>
      <c r="P7" s="125">
        <f t="shared" si="2"/>
        <v>1.4447494445317515</v>
      </c>
      <c r="Q7" s="125">
        <f t="shared" si="2"/>
        <v>1.4447494445317515</v>
      </c>
      <c r="R7" s="125">
        <f t="shared" si="2"/>
        <v>1.4447494445317515</v>
      </c>
      <c r="S7" s="125">
        <f t="shared" si="2"/>
        <v>1.4447494445317515</v>
      </c>
      <c r="T7" s="22"/>
      <c r="U7" s="77"/>
    </row>
    <row r="8" spans="1:25" ht="12.75">
      <c r="A8" s="26" t="s">
        <v>54</v>
      </c>
      <c r="B8" s="22"/>
      <c r="C8" s="107">
        <v>1.9375</v>
      </c>
      <c r="D8" s="107">
        <v>1.8</v>
      </c>
      <c r="E8" s="107">
        <v>2.4</v>
      </c>
      <c r="F8" s="110">
        <v>1.6842105263157894</v>
      </c>
      <c r="G8" s="107">
        <v>2.111111111111111</v>
      </c>
      <c r="H8" s="107">
        <v>1.8823529411764706</v>
      </c>
      <c r="I8" s="107">
        <v>2</v>
      </c>
      <c r="J8" s="109">
        <v>2.9411764705882355</v>
      </c>
      <c r="K8" s="111" t="s">
        <v>55</v>
      </c>
      <c r="L8" s="112"/>
      <c r="M8" s="112"/>
      <c r="N8" s="112"/>
      <c r="O8" s="112"/>
      <c r="P8" s="112"/>
      <c r="Q8" s="112"/>
      <c r="R8" s="112"/>
      <c r="S8" s="112"/>
      <c r="T8" s="22"/>
      <c r="U8" s="78"/>
      <c r="W8" s="95"/>
      <c r="X8" s="95"/>
      <c r="Y8" s="96"/>
    </row>
    <row r="9" spans="1:21" ht="12.75">
      <c r="A9" s="25"/>
      <c r="B9" s="22"/>
      <c r="C9" s="125">
        <f aca="true" t="shared" si="3" ref="C9:S9">$U8</f>
        <v>0</v>
      </c>
      <c r="D9" s="125">
        <f t="shared" si="3"/>
        <v>0</v>
      </c>
      <c r="E9" s="125">
        <f t="shared" si="3"/>
        <v>0</v>
      </c>
      <c r="F9" s="125">
        <f t="shared" si="3"/>
        <v>0</v>
      </c>
      <c r="G9" s="125">
        <f t="shared" si="3"/>
        <v>0</v>
      </c>
      <c r="H9" s="125">
        <f t="shared" si="3"/>
        <v>0</v>
      </c>
      <c r="I9" s="125">
        <f t="shared" si="3"/>
        <v>0</v>
      </c>
      <c r="J9" s="125">
        <f t="shared" si="3"/>
        <v>0</v>
      </c>
      <c r="K9" s="125">
        <f t="shared" si="3"/>
        <v>0</v>
      </c>
      <c r="L9" s="125">
        <f t="shared" si="3"/>
        <v>0</v>
      </c>
      <c r="M9" s="125">
        <f t="shared" si="3"/>
        <v>0</v>
      </c>
      <c r="N9" s="125">
        <f t="shared" si="3"/>
        <v>0</v>
      </c>
      <c r="O9" s="125"/>
      <c r="P9" s="125"/>
      <c r="Q9" s="125"/>
      <c r="R9" s="125"/>
      <c r="S9" s="125">
        <f t="shared" si="3"/>
        <v>0</v>
      </c>
      <c r="T9" s="22"/>
      <c r="U9" s="77"/>
    </row>
    <row r="10" spans="1:21" ht="12.75">
      <c r="A10" s="27" t="s">
        <v>1</v>
      </c>
      <c r="B10" s="22"/>
      <c r="C10" s="107">
        <v>1.4375</v>
      </c>
      <c r="D10" s="108">
        <v>1.3</v>
      </c>
      <c r="E10" s="109">
        <v>2</v>
      </c>
      <c r="F10" s="107">
        <v>1.4761904761904763</v>
      </c>
      <c r="G10" s="107">
        <v>1.4285714285714286</v>
      </c>
      <c r="H10" s="109">
        <v>1.95</v>
      </c>
      <c r="I10" s="107">
        <v>1.7666666666666666</v>
      </c>
      <c r="J10" s="107">
        <v>1.6</v>
      </c>
      <c r="K10" s="107">
        <v>1.4</v>
      </c>
      <c r="L10" s="107">
        <v>1.4</v>
      </c>
      <c r="M10" s="110">
        <v>1.2</v>
      </c>
      <c r="N10" s="107">
        <v>1.2777777777777777</v>
      </c>
      <c r="O10" s="107">
        <v>1.5</v>
      </c>
      <c r="P10" s="110">
        <v>1.2</v>
      </c>
      <c r="Q10" s="108">
        <v>1.6</v>
      </c>
      <c r="R10" s="110">
        <v>1.2</v>
      </c>
      <c r="S10" s="108">
        <f>+intern50!$AF$4</f>
        <v>1.5</v>
      </c>
      <c r="T10" s="22"/>
      <c r="U10" s="79">
        <f>AVERAGE(C10:S10)</f>
        <v>1.4845121381886088</v>
      </c>
    </row>
    <row r="11" spans="1:21" ht="12.75">
      <c r="A11" s="25"/>
      <c r="B11" s="22"/>
      <c r="C11" s="125">
        <f aca="true" t="shared" si="4" ref="C11:R11">$U10</f>
        <v>1.4845121381886088</v>
      </c>
      <c r="D11" s="125">
        <f t="shared" si="4"/>
        <v>1.4845121381886088</v>
      </c>
      <c r="E11" s="125">
        <f t="shared" si="4"/>
        <v>1.4845121381886088</v>
      </c>
      <c r="F11" s="125">
        <f t="shared" si="4"/>
        <v>1.4845121381886088</v>
      </c>
      <c r="G11" s="125">
        <f t="shared" si="4"/>
        <v>1.4845121381886088</v>
      </c>
      <c r="H11" s="125">
        <f t="shared" si="4"/>
        <v>1.4845121381886088</v>
      </c>
      <c r="I11" s="125">
        <f t="shared" si="4"/>
        <v>1.4845121381886088</v>
      </c>
      <c r="J11" s="125">
        <f t="shared" si="4"/>
        <v>1.4845121381886088</v>
      </c>
      <c r="K11" s="125">
        <f t="shared" si="4"/>
        <v>1.4845121381886088</v>
      </c>
      <c r="L11" s="125">
        <f t="shared" si="4"/>
        <v>1.4845121381886088</v>
      </c>
      <c r="M11" s="125">
        <f t="shared" si="4"/>
        <v>1.4845121381886088</v>
      </c>
      <c r="N11" s="125">
        <f t="shared" si="4"/>
        <v>1.4845121381886088</v>
      </c>
      <c r="O11" s="125">
        <f t="shared" si="4"/>
        <v>1.4845121381886088</v>
      </c>
      <c r="P11" s="125">
        <f t="shared" si="4"/>
        <v>1.4845121381886088</v>
      </c>
      <c r="Q11" s="125">
        <f t="shared" si="4"/>
        <v>1.4845121381886088</v>
      </c>
      <c r="R11" s="125">
        <f t="shared" si="4"/>
        <v>1.4845121381886088</v>
      </c>
      <c r="S11" s="125">
        <f>$U10</f>
        <v>1.4845121381886088</v>
      </c>
      <c r="T11" s="22"/>
      <c r="U11" s="77"/>
    </row>
    <row r="12" spans="1:21" ht="12.75">
      <c r="A12" s="21" t="s">
        <v>2</v>
      </c>
      <c r="B12" s="22"/>
      <c r="C12" s="107"/>
      <c r="D12" s="107"/>
      <c r="E12" s="107"/>
      <c r="F12" s="107">
        <v>2.142857142857143</v>
      </c>
      <c r="G12" s="107">
        <v>1.5238095238095237</v>
      </c>
      <c r="H12" s="109">
        <v>2.8947368421052633</v>
      </c>
      <c r="I12" s="107">
        <v>1.9310344827586208</v>
      </c>
      <c r="J12" s="108">
        <v>1.4</v>
      </c>
      <c r="K12" s="107">
        <v>1.5</v>
      </c>
      <c r="L12" s="107">
        <v>1.7000000000000002</v>
      </c>
      <c r="M12" s="110">
        <v>1.2857142857142858</v>
      </c>
      <c r="N12" s="107">
        <v>1.6842105263157894</v>
      </c>
      <c r="O12" s="107">
        <v>2.1</v>
      </c>
      <c r="P12" s="110">
        <v>1.3</v>
      </c>
      <c r="Q12" s="108">
        <v>1.9</v>
      </c>
      <c r="R12" s="108">
        <v>1.5</v>
      </c>
      <c r="S12" s="108">
        <f>+intern50!$AF$5</f>
        <v>1.8695652173913044</v>
      </c>
      <c r="T12" s="22"/>
      <c r="U12" s="80">
        <f>AVERAGE(C12:S12)</f>
        <v>1.7665662872108523</v>
      </c>
    </row>
    <row r="13" spans="1:21" ht="12.75">
      <c r="A13" s="28"/>
      <c r="B13" s="22"/>
      <c r="C13" s="125">
        <f aca="true" t="shared" si="5" ref="C13:S13">$U$12</f>
        <v>1.7665662872108523</v>
      </c>
      <c r="D13" s="125">
        <f t="shared" si="5"/>
        <v>1.7665662872108523</v>
      </c>
      <c r="E13" s="125">
        <f t="shared" si="5"/>
        <v>1.7665662872108523</v>
      </c>
      <c r="F13" s="125">
        <f t="shared" si="5"/>
        <v>1.7665662872108523</v>
      </c>
      <c r="G13" s="125">
        <f t="shared" si="5"/>
        <v>1.7665662872108523</v>
      </c>
      <c r="H13" s="125">
        <f t="shared" si="5"/>
        <v>1.7665662872108523</v>
      </c>
      <c r="I13" s="125">
        <f t="shared" si="5"/>
        <v>1.7665662872108523</v>
      </c>
      <c r="J13" s="125">
        <f t="shared" si="5"/>
        <v>1.7665662872108523</v>
      </c>
      <c r="K13" s="125">
        <f t="shared" si="5"/>
        <v>1.7665662872108523</v>
      </c>
      <c r="L13" s="125">
        <f t="shared" si="5"/>
        <v>1.7665662872108523</v>
      </c>
      <c r="M13" s="125">
        <f t="shared" si="5"/>
        <v>1.7665662872108523</v>
      </c>
      <c r="N13" s="125">
        <f t="shared" si="5"/>
        <v>1.7665662872108523</v>
      </c>
      <c r="O13" s="125">
        <f t="shared" si="5"/>
        <v>1.7665662872108523</v>
      </c>
      <c r="P13" s="125">
        <f t="shared" si="5"/>
        <v>1.7665662872108523</v>
      </c>
      <c r="Q13" s="125">
        <f t="shared" si="5"/>
        <v>1.7665662872108523</v>
      </c>
      <c r="R13" s="125">
        <f t="shared" si="5"/>
        <v>1.7665662872108523</v>
      </c>
      <c r="S13" s="125">
        <f t="shared" si="5"/>
        <v>1.7665662872108523</v>
      </c>
      <c r="T13" s="22"/>
      <c r="U13" s="81"/>
    </row>
    <row r="14" spans="1:21" ht="12.75">
      <c r="A14" s="21" t="s">
        <v>56</v>
      </c>
      <c r="B14" s="22"/>
      <c r="C14" s="107">
        <v>1.4375</v>
      </c>
      <c r="D14" s="107">
        <v>1.3</v>
      </c>
      <c r="E14" s="107">
        <v>1.7</v>
      </c>
      <c r="F14" s="108">
        <v>1.1904761904761905</v>
      </c>
      <c r="G14" s="107">
        <v>1.4761904761904763</v>
      </c>
      <c r="H14" s="107">
        <v>1.4</v>
      </c>
      <c r="I14" s="107">
        <v>1.4666666666666666</v>
      </c>
      <c r="J14" s="109">
        <v>1.7142857142857142</v>
      </c>
      <c r="K14" s="107">
        <v>1.3</v>
      </c>
      <c r="L14" s="110">
        <v>1.1</v>
      </c>
      <c r="M14" s="108">
        <v>1.4666666666666666</v>
      </c>
      <c r="N14" s="107">
        <v>1.2352941176470589</v>
      </c>
      <c r="O14" s="107">
        <v>1.5</v>
      </c>
      <c r="P14" s="107">
        <v>1.3</v>
      </c>
      <c r="Q14" s="107">
        <v>1.3</v>
      </c>
      <c r="R14" s="107">
        <v>1.3</v>
      </c>
      <c r="S14" s="107">
        <f>+intern50!$AF$6</f>
        <v>1.3333333333333333</v>
      </c>
      <c r="T14" s="22"/>
      <c r="U14" s="80">
        <f>AVERAGE(C14:S14)</f>
        <v>1.3835537156038886</v>
      </c>
    </row>
    <row r="15" spans="1:21" ht="12.75">
      <c r="A15" s="25"/>
      <c r="B15" s="22"/>
      <c r="C15" s="125">
        <f aca="true" t="shared" si="6" ref="C15:R15">$U14</f>
        <v>1.3835537156038886</v>
      </c>
      <c r="D15" s="125">
        <f t="shared" si="6"/>
        <v>1.3835537156038886</v>
      </c>
      <c r="E15" s="125">
        <f t="shared" si="6"/>
        <v>1.3835537156038886</v>
      </c>
      <c r="F15" s="125">
        <f t="shared" si="6"/>
        <v>1.3835537156038886</v>
      </c>
      <c r="G15" s="125">
        <f t="shared" si="6"/>
        <v>1.3835537156038886</v>
      </c>
      <c r="H15" s="125">
        <f t="shared" si="6"/>
        <v>1.3835537156038886</v>
      </c>
      <c r="I15" s="125">
        <f t="shared" si="6"/>
        <v>1.3835537156038886</v>
      </c>
      <c r="J15" s="125">
        <f t="shared" si="6"/>
        <v>1.3835537156038886</v>
      </c>
      <c r="K15" s="125">
        <f t="shared" si="6"/>
        <v>1.3835537156038886</v>
      </c>
      <c r="L15" s="125">
        <f t="shared" si="6"/>
        <v>1.3835537156038886</v>
      </c>
      <c r="M15" s="125">
        <f t="shared" si="6"/>
        <v>1.3835537156038886</v>
      </c>
      <c r="N15" s="125">
        <f t="shared" si="6"/>
        <v>1.3835537156038886</v>
      </c>
      <c r="O15" s="125">
        <f t="shared" si="6"/>
        <v>1.3835537156038886</v>
      </c>
      <c r="P15" s="125">
        <f t="shared" si="6"/>
        <v>1.3835537156038886</v>
      </c>
      <c r="Q15" s="125">
        <f t="shared" si="6"/>
        <v>1.3835537156038886</v>
      </c>
      <c r="R15" s="125">
        <f t="shared" si="6"/>
        <v>1.3835537156038886</v>
      </c>
      <c r="S15" s="125">
        <f>$U14</f>
        <v>1.3835537156038886</v>
      </c>
      <c r="T15" s="22"/>
      <c r="U15" s="77"/>
    </row>
    <row r="16" spans="1:21" ht="12.75">
      <c r="A16" s="27" t="s">
        <v>4</v>
      </c>
      <c r="B16" s="22"/>
      <c r="C16" s="109">
        <v>1.625</v>
      </c>
      <c r="D16" s="110">
        <v>1.2</v>
      </c>
      <c r="E16" s="107">
        <v>1.5</v>
      </c>
      <c r="F16" s="110">
        <v>1.2380952380952381</v>
      </c>
      <c r="G16" s="107">
        <v>1.5</v>
      </c>
      <c r="H16" s="107">
        <v>1.3333333333333333</v>
      </c>
      <c r="I16" s="107">
        <v>1.3571428571428572</v>
      </c>
      <c r="J16" s="107">
        <v>1.5263157894736843</v>
      </c>
      <c r="K16" s="107">
        <v>1.3</v>
      </c>
      <c r="L16" s="110">
        <v>1.2</v>
      </c>
      <c r="M16" s="108">
        <v>1.4285714285714286</v>
      </c>
      <c r="N16" s="107">
        <v>1.3888888888888888</v>
      </c>
      <c r="O16" s="107">
        <v>1.4</v>
      </c>
      <c r="P16" s="107">
        <v>1.3</v>
      </c>
      <c r="Q16" s="107">
        <v>1.5</v>
      </c>
      <c r="R16" s="110">
        <v>1.2</v>
      </c>
      <c r="S16" s="108">
        <f>+intern50!$AF$7</f>
        <v>1.25</v>
      </c>
      <c r="T16" s="22"/>
      <c r="U16" s="79">
        <f>AVERAGE(C16:S16)</f>
        <v>1.3674910315003195</v>
      </c>
    </row>
    <row r="17" spans="1:21" ht="12.75">
      <c r="A17" s="25"/>
      <c r="B17" s="22"/>
      <c r="C17" s="125">
        <f aca="true" t="shared" si="7" ref="C17:R17">$U16</f>
        <v>1.3674910315003195</v>
      </c>
      <c r="D17" s="125">
        <f t="shared" si="7"/>
        <v>1.3674910315003195</v>
      </c>
      <c r="E17" s="125">
        <f t="shared" si="7"/>
        <v>1.3674910315003195</v>
      </c>
      <c r="F17" s="125">
        <f t="shared" si="7"/>
        <v>1.3674910315003195</v>
      </c>
      <c r="G17" s="125">
        <f t="shared" si="7"/>
        <v>1.3674910315003195</v>
      </c>
      <c r="H17" s="125">
        <f t="shared" si="7"/>
        <v>1.3674910315003195</v>
      </c>
      <c r="I17" s="125">
        <f t="shared" si="7"/>
        <v>1.3674910315003195</v>
      </c>
      <c r="J17" s="125">
        <f t="shared" si="7"/>
        <v>1.3674910315003195</v>
      </c>
      <c r="K17" s="125">
        <f t="shared" si="7"/>
        <v>1.3674910315003195</v>
      </c>
      <c r="L17" s="125">
        <f t="shared" si="7"/>
        <v>1.3674910315003195</v>
      </c>
      <c r="M17" s="125">
        <f t="shared" si="7"/>
        <v>1.3674910315003195</v>
      </c>
      <c r="N17" s="125">
        <f t="shared" si="7"/>
        <v>1.3674910315003195</v>
      </c>
      <c r="O17" s="125">
        <f t="shared" si="7"/>
        <v>1.3674910315003195</v>
      </c>
      <c r="P17" s="125">
        <f t="shared" si="7"/>
        <v>1.3674910315003195</v>
      </c>
      <c r="Q17" s="125">
        <f t="shared" si="7"/>
        <v>1.3674910315003195</v>
      </c>
      <c r="R17" s="125">
        <f t="shared" si="7"/>
        <v>1.3674910315003195</v>
      </c>
      <c r="S17" s="125">
        <f>$U16</f>
        <v>1.3674910315003195</v>
      </c>
      <c r="T17" s="22"/>
      <c r="U17" s="77"/>
    </row>
    <row r="18" spans="1:21" ht="12.75">
      <c r="A18" s="27" t="s">
        <v>5</v>
      </c>
      <c r="B18" s="22"/>
      <c r="C18" s="107">
        <v>1.375</v>
      </c>
      <c r="D18" s="110">
        <v>1.3</v>
      </c>
      <c r="E18" s="107">
        <v>1.5</v>
      </c>
      <c r="F18" s="107">
        <v>1.368421052631579</v>
      </c>
      <c r="G18" s="107">
        <v>1.3636363636363635</v>
      </c>
      <c r="H18" s="107">
        <v>1.5</v>
      </c>
      <c r="I18" s="107">
        <v>1.4666666666666666</v>
      </c>
      <c r="J18" s="109">
        <v>1.9</v>
      </c>
      <c r="K18" s="107">
        <v>1.5</v>
      </c>
      <c r="L18" s="110">
        <v>1.3</v>
      </c>
      <c r="M18" s="108">
        <v>1.5</v>
      </c>
      <c r="N18" s="107">
        <v>1.6</v>
      </c>
      <c r="O18" s="107">
        <v>1.8</v>
      </c>
      <c r="P18" s="107">
        <v>1.7</v>
      </c>
      <c r="Q18" s="107">
        <v>1.6</v>
      </c>
      <c r="R18" s="110">
        <v>1.3</v>
      </c>
      <c r="S18" s="108">
        <f>+intern50!$AF$8</f>
        <v>1.391304347826087</v>
      </c>
      <c r="T18" s="22"/>
      <c r="U18" s="79">
        <f>AVERAGE(C18:S18)</f>
        <v>1.4979428488682764</v>
      </c>
    </row>
    <row r="19" spans="1:21" ht="12.75">
      <c r="A19" s="25"/>
      <c r="B19" s="22"/>
      <c r="C19" s="125">
        <f aca="true" t="shared" si="8" ref="C19:R19">$U18</f>
        <v>1.4979428488682764</v>
      </c>
      <c r="D19" s="125">
        <f t="shared" si="8"/>
        <v>1.4979428488682764</v>
      </c>
      <c r="E19" s="125">
        <f t="shared" si="8"/>
        <v>1.4979428488682764</v>
      </c>
      <c r="F19" s="125">
        <f t="shared" si="8"/>
        <v>1.4979428488682764</v>
      </c>
      <c r="G19" s="125">
        <f t="shared" si="8"/>
        <v>1.4979428488682764</v>
      </c>
      <c r="H19" s="125">
        <f t="shared" si="8"/>
        <v>1.4979428488682764</v>
      </c>
      <c r="I19" s="125">
        <f t="shared" si="8"/>
        <v>1.4979428488682764</v>
      </c>
      <c r="J19" s="125">
        <f t="shared" si="8"/>
        <v>1.4979428488682764</v>
      </c>
      <c r="K19" s="125">
        <f t="shared" si="8"/>
        <v>1.4979428488682764</v>
      </c>
      <c r="L19" s="125">
        <f t="shared" si="8"/>
        <v>1.4979428488682764</v>
      </c>
      <c r="M19" s="125">
        <f t="shared" si="8"/>
        <v>1.4979428488682764</v>
      </c>
      <c r="N19" s="125">
        <f t="shared" si="8"/>
        <v>1.4979428488682764</v>
      </c>
      <c r="O19" s="125">
        <f t="shared" si="8"/>
        <v>1.4979428488682764</v>
      </c>
      <c r="P19" s="125">
        <f t="shared" si="8"/>
        <v>1.4979428488682764</v>
      </c>
      <c r="Q19" s="125">
        <f t="shared" si="8"/>
        <v>1.4979428488682764</v>
      </c>
      <c r="R19" s="125">
        <f t="shared" si="8"/>
        <v>1.4979428488682764</v>
      </c>
      <c r="S19" s="125">
        <f>$U18</f>
        <v>1.4979428488682764</v>
      </c>
      <c r="T19" s="22"/>
      <c r="U19" s="77"/>
    </row>
    <row r="20" spans="1:21" ht="12.75">
      <c r="A20" s="27" t="s">
        <v>6</v>
      </c>
      <c r="B20" s="22"/>
      <c r="C20" s="107">
        <v>2</v>
      </c>
      <c r="D20" s="107">
        <v>2</v>
      </c>
      <c r="E20" s="109">
        <v>2.3</v>
      </c>
      <c r="F20" s="107">
        <v>1.6111111111111112</v>
      </c>
      <c r="G20" s="107">
        <v>1.5</v>
      </c>
      <c r="H20" s="110">
        <v>1.105263157894737</v>
      </c>
      <c r="I20" s="107">
        <v>1.5357142857142858</v>
      </c>
      <c r="J20" s="107">
        <v>1.6875</v>
      </c>
      <c r="K20" s="107">
        <v>1.5</v>
      </c>
      <c r="L20" s="107">
        <v>1.7000000000000002</v>
      </c>
      <c r="M20" s="108">
        <v>1.3076923076923077</v>
      </c>
      <c r="N20" s="107">
        <v>1.8888888888888888</v>
      </c>
      <c r="O20" s="107">
        <v>2.2</v>
      </c>
      <c r="P20" s="107">
        <v>1.6</v>
      </c>
      <c r="Q20" s="107">
        <v>1.5</v>
      </c>
      <c r="R20" s="110">
        <v>1.1</v>
      </c>
      <c r="S20" s="134">
        <f>+intern50!$AF$9</f>
        <v>1.2173913043478262</v>
      </c>
      <c r="T20" s="22"/>
      <c r="U20" s="79">
        <f>AVERAGE(C20:S20)</f>
        <v>1.6325624150381857</v>
      </c>
    </row>
    <row r="21" spans="1:21" ht="12.75">
      <c r="A21" s="25"/>
      <c r="B21" s="22"/>
      <c r="C21" s="125">
        <f aca="true" t="shared" si="9" ref="C21:O21">$U20</f>
        <v>1.6325624150381857</v>
      </c>
      <c r="D21" s="125">
        <f t="shared" si="9"/>
        <v>1.6325624150381857</v>
      </c>
      <c r="E21" s="125">
        <f t="shared" si="9"/>
        <v>1.6325624150381857</v>
      </c>
      <c r="F21" s="125">
        <f t="shared" si="9"/>
        <v>1.6325624150381857</v>
      </c>
      <c r="G21" s="125">
        <f t="shared" si="9"/>
        <v>1.6325624150381857</v>
      </c>
      <c r="H21" s="125">
        <f t="shared" si="9"/>
        <v>1.6325624150381857</v>
      </c>
      <c r="I21" s="125">
        <f t="shared" si="9"/>
        <v>1.6325624150381857</v>
      </c>
      <c r="J21" s="125">
        <f t="shared" si="9"/>
        <v>1.6325624150381857</v>
      </c>
      <c r="K21" s="125">
        <f t="shared" si="9"/>
        <v>1.6325624150381857</v>
      </c>
      <c r="L21" s="125">
        <f t="shared" si="9"/>
        <v>1.6325624150381857</v>
      </c>
      <c r="M21" s="125">
        <f t="shared" si="9"/>
        <v>1.6325624150381857</v>
      </c>
      <c r="N21" s="125">
        <f t="shared" si="9"/>
        <v>1.6325624150381857</v>
      </c>
      <c r="O21" s="125">
        <f t="shared" si="9"/>
        <v>1.6325624150381857</v>
      </c>
      <c r="P21" s="125">
        <f>$U20</f>
        <v>1.6325624150381857</v>
      </c>
      <c r="Q21" s="125">
        <f>$U20</f>
        <v>1.6325624150381857</v>
      </c>
      <c r="R21" s="125">
        <f>$U20</f>
        <v>1.6325624150381857</v>
      </c>
      <c r="S21" s="125">
        <f>$U20</f>
        <v>1.6325624150381857</v>
      </c>
      <c r="T21" s="22"/>
      <c r="U21" s="77"/>
    </row>
    <row r="22" spans="1:21" ht="12.75">
      <c r="A22" s="27" t="s">
        <v>57</v>
      </c>
      <c r="B22" s="22"/>
      <c r="C22" s="107"/>
      <c r="D22" s="110">
        <v>1.1</v>
      </c>
      <c r="E22" s="107">
        <v>1.4</v>
      </c>
      <c r="F22" s="107">
        <v>1.368421052631579</v>
      </c>
      <c r="G22" s="107">
        <v>1.7</v>
      </c>
      <c r="H22" s="107">
        <v>1.6666666666666667</v>
      </c>
      <c r="I22" s="107">
        <v>1.5172413793103448</v>
      </c>
      <c r="J22" s="109">
        <v>2.15</v>
      </c>
      <c r="K22" s="107">
        <v>1.3</v>
      </c>
      <c r="L22" s="107">
        <v>1.7000000000000002</v>
      </c>
      <c r="M22" s="108">
        <v>1.4666666666666666</v>
      </c>
      <c r="N22" s="107">
        <v>1.2222222222222223</v>
      </c>
      <c r="O22" s="107">
        <v>1.8</v>
      </c>
      <c r="P22" s="107">
        <v>1.7</v>
      </c>
      <c r="Q22" s="107">
        <v>1.9</v>
      </c>
      <c r="R22" s="107">
        <v>1.2</v>
      </c>
      <c r="S22" s="107">
        <f>+intern50!$AF$10</f>
        <v>1.3478260869565217</v>
      </c>
      <c r="T22" s="22"/>
      <c r="U22" s="79">
        <f>AVERAGE(C22:S22)</f>
        <v>1.5336902546533753</v>
      </c>
    </row>
    <row r="23" spans="1:21" ht="12.75">
      <c r="A23" s="25"/>
      <c r="B23" s="22"/>
      <c r="C23" s="125">
        <f aca="true" t="shared" si="10" ref="C23:O23">$U22</f>
        <v>1.5336902546533753</v>
      </c>
      <c r="D23" s="125">
        <f t="shared" si="10"/>
        <v>1.5336902546533753</v>
      </c>
      <c r="E23" s="125">
        <f t="shared" si="10"/>
        <v>1.5336902546533753</v>
      </c>
      <c r="F23" s="125">
        <f t="shared" si="10"/>
        <v>1.5336902546533753</v>
      </c>
      <c r="G23" s="125">
        <f t="shared" si="10"/>
        <v>1.5336902546533753</v>
      </c>
      <c r="H23" s="125">
        <f t="shared" si="10"/>
        <v>1.5336902546533753</v>
      </c>
      <c r="I23" s="125">
        <f t="shared" si="10"/>
        <v>1.5336902546533753</v>
      </c>
      <c r="J23" s="125">
        <f t="shared" si="10"/>
        <v>1.5336902546533753</v>
      </c>
      <c r="K23" s="125">
        <f t="shared" si="10"/>
        <v>1.5336902546533753</v>
      </c>
      <c r="L23" s="125">
        <f t="shared" si="10"/>
        <v>1.5336902546533753</v>
      </c>
      <c r="M23" s="125">
        <f t="shared" si="10"/>
        <v>1.5336902546533753</v>
      </c>
      <c r="N23" s="125">
        <f t="shared" si="10"/>
        <v>1.5336902546533753</v>
      </c>
      <c r="O23" s="125">
        <f t="shared" si="10"/>
        <v>1.5336902546533753</v>
      </c>
      <c r="P23" s="125">
        <f>$U22</f>
        <v>1.5336902546533753</v>
      </c>
      <c r="Q23" s="125">
        <f>$U22</f>
        <v>1.5336902546533753</v>
      </c>
      <c r="R23" s="125">
        <f>$U22</f>
        <v>1.5336902546533753</v>
      </c>
      <c r="S23" s="125">
        <f>$U22</f>
        <v>1.5336902546533753</v>
      </c>
      <c r="T23" s="22"/>
      <c r="U23" s="77"/>
    </row>
    <row r="24" spans="1:25" ht="12.75">
      <c r="A24" s="29" t="s">
        <v>40</v>
      </c>
      <c r="B24" s="22"/>
      <c r="C24" s="107">
        <v>1.6153846153846154</v>
      </c>
      <c r="D24" s="107">
        <v>1.6</v>
      </c>
      <c r="E24" s="108">
        <v>1.7</v>
      </c>
      <c r="F24" s="107">
        <v>1.375</v>
      </c>
      <c r="G24" s="107">
        <v>1.5454545454545454</v>
      </c>
      <c r="H24" s="110">
        <v>1.25</v>
      </c>
      <c r="I24" s="110">
        <v>1.32</v>
      </c>
      <c r="J24" s="108">
        <v>1.7222222222222223</v>
      </c>
      <c r="K24" s="107">
        <v>1.4</v>
      </c>
      <c r="L24" s="110">
        <v>1.3</v>
      </c>
      <c r="M24" s="109">
        <v>2</v>
      </c>
      <c r="N24" s="111" t="s">
        <v>103</v>
      </c>
      <c r="O24" s="112"/>
      <c r="P24" s="112"/>
      <c r="Q24" s="112"/>
      <c r="R24" s="112"/>
      <c r="S24" s="112"/>
      <c r="T24" s="22"/>
      <c r="U24" s="79"/>
      <c r="W24" s="95"/>
      <c r="X24" s="95"/>
      <c r="Y24" s="96"/>
    </row>
    <row r="25" spans="1:21" ht="12.75">
      <c r="A25" s="30"/>
      <c r="B25" s="22"/>
      <c r="C25" s="125">
        <f aca="true" t="shared" si="11" ref="C25:O25">$U24</f>
        <v>0</v>
      </c>
      <c r="D25" s="125">
        <f t="shared" si="11"/>
        <v>0</v>
      </c>
      <c r="E25" s="125">
        <f t="shared" si="11"/>
        <v>0</v>
      </c>
      <c r="F25" s="125">
        <f t="shared" si="11"/>
        <v>0</v>
      </c>
      <c r="G25" s="125">
        <f t="shared" si="11"/>
        <v>0</v>
      </c>
      <c r="H25" s="125">
        <f t="shared" si="11"/>
        <v>0</v>
      </c>
      <c r="I25" s="125">
        <f t="shared" si="11"/>
        <v>0</v>
      </c>
      <c r="J25" s="125">
        <f t="shared" si="11"/>
        <v>0</v>
      </c>
      <c r="K25" s="125">
        <f t="shared" si="11"/>
        <v>0</v>
      </c>
      <c r="L25" s="125">
        <f t="shared" si="11"/>
        <v>0</v>
      </c>
      <c r="M25" s="125">
        <f t="shared" si="11"/>
        <v>0</v>
      </c>
      <c r="N25" s="125">
        <f t="shared" si="11"/>
        <v>0</v>
      </c>
      <c r="O25" s="125">
        <f t="shared" si="11"/>
        <v>0</v>
      </c>
      <c r="P25" s="125">
        <f>$U24</f>
        <v>0</v>
      </c>
      <c r="Q25" s="125">
        <f>$U24</f>
        <v>0</v>
      </c>
      <c r="R25" s="125">
        <f>$U24</f>
        <v>0</v>
      </c>
      <c r="S25" s="125">
        <f>$U24</f>
        <v>0</v>
      </c>
      <c r="T25" s="22"/>
      <c r="U25" s="82"/>
    </row>
    <row r="26" spans="1:21" ht="12.75">
      <c r="A26" s="21" t="s">
        <v>58</v>
      </c>
      <c r="B26" s="22"/>
      <c r="C26" s="107"/>
      <c r="D26" s="107"/>
      <c r="E26" s="107"/>
      <c r="F26" s="107"/>
      <c r="G26" s="108">
        <v>1.9090909090909092</v>
      </c>
      <c r="H26" s="107">
        <v>3</v>
      </c>
      <c r="I26" s="107">
        <v>2.0689655172413794</v>
      </c>
      <c r="J26" s="107">
        <v>2.111111111111111</v>
      </c>
      <c r="K26" s="108">
        <v>1.7000000000000002</v>
      </c>
      <c r="L26" s="107">
        <v>2</v>
      </c>
      <c r="M26" s="107">
        <v>1.6153846153846154</v>
      </c>
      <c r="N26" s="109">
        <v>3.2</v>
      </c>
      <c r="O26" s="107">
        <v>2.3</v>
      </c>
      <c r="P26" s="107">
        <v>1.6</v>
      </c>
      <c r="Q26" s="108">
        <v>2.3</v>
      </c>
      <c r="R26" s="110">
        <v>1.4</v>
      </c>
      <c r="S26" s="108">
        <f>+intern50!$AF$13</f>
        <v>1.9047619047619047</v>
      </c>
      <c r="T26" s="22"/>
      <c r="U26" s="80">
        <f>AVERAGE(C26:S26)</f>
        <v>2.0853318505838403</v>
      </c>
    </row>
    <row r="27" spans="1:21" ht="12.75">
      <c r="A27" s="28"/>
      <c r="B27" s="28"/>
      <c r="C27" s="125">
        <f aca="true" t="shared" si="12" ref="C27:O27">$U26</f>
        <v>2.0853318505838403</v>
      </c>
      <c r="D27" s="125">
        <f t="shared" si="12"/>
        <v>2.0853318505838403</v>
      </c>
      <c r="E27" s="125">
        <f t="shared" si="12"/>
        <v>2.0853318505838403</v>
      </c>
      <c r="F27" s="125">
        <f t="shared" si="12"/>
        <v>2.0853318505838403</v>
      </c>
      <c r="G27" s="125">
        <f t="shared" si="12"/>
        <v>2.0853318505838403</v>
      </c>
      <c r="H27" s="125">
        <f t="shared" si="12"/>
        <v>2.0853318505838403</v>
      </c>
      <c r="I27" s="125">
        <f t="shared" si="12"/>
        <v>2.0853318505838403</v>
      </c>
      <c r="J27" s="125">
        <f t="shared" si="12"/>
        <v>2.0853318505838403</v>
      </c>
      <c r="K27" s="125">
        <f t="shared" si="12"/>
        <v>2.0853318505838403</v>
      </c>
      <c r="L27" s="125">
        <f t="shared" si="12"/>
        <v>2.0853318505838403</v>
      </c>
      <c r="M27" s="125">
        <f t="shared" si="12"/>
        <v>2.0853318505838403</v>
      </c>
      <c r="N27" s="125">
        <f t="shared" si="12"/>
        <v>2.0853318505838403</v>
      </c>
      <c r="O27" s="125">
        <f t="shared" si="12"/>
        <v>2.0853318505838403</v>
      </c>
      <c r="P27" s="125">
        <f>$U26</f>
        <v>2.0853318505838403</v>
      </c>
      <c r="Q27" s="125">
        <f>$U26</f>
        <v>2.0853318505838403</v>
      </c>
      <c r="R27" s="125">
        <f>$U26</f>
        <v>2.0853318505838403</v>
      </c>
      <c r="S27" s="125">
        <f>$U26</f>
        <v>2.0853318505838403</v>
      </c>
      <c r="T27" s="28"/>
      <c r="U27" s="81"/>
    </row>
    <row r="28" spans="1:21" ht="12.75">
      <c r="A28" s="31" t="s">
        <v>9</v>
      </c>
      <c r="B28" s="3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31"/>
      <c r="U28" s="83"/>
    </row>
    <row r="29" spans="1:21" s="34" customFormat="1" ht="12.75">
      <c r="A29" s="32" t="s">
        <v>8</v>
      </c>
      <c r="B29" s="33"/>
      <c r="C29" s="107">
        <v>1.6</v>
      </c>
      <c r="D29" s="107">
        <v>1.6</v>
      </c>
      <c r="E29" s="109">
        <v>1.8</v>
      </c>
      <c r="F29" s="107">
        <v>1.580701754385965</v>
      </c>
      <c r="G29" s="107">
        <v>1.7023809523809523</v>
      </c>
      <c r="H29" s="110">
        <v>1.4470029239766082</v>
      </c>
      <c r="I29" s="110">
        <v>1.4015384615384614</v>
      </c>
      <c r="J29" s="107">
        <v>1.6968954248366013</v>
      </c>
      <c r="K29" s="107">
        <v>1.6</v>
      </c>
      <c r="L29" s="110">
        <v>1.4</v>
      </c>
      <c r="M29" s="109">
        <v>1.8131868131868132</v>
      </c>
      <c r="N29" s="107">
        <v>1.4836601307189543</v>
      </c>
      <c r="O29" s="107">
        <v>1.6</v>
      </c>
      <c r="P29" s="110">
        <v>1.4</v>
      </c>
      <c r="Q29" s="110">
        <v>1.4</v>
      </c>
      <c r="R29" s="110">
        <v>1.4</v>
      </c>
      <c r="S29" s="135">
        <f>+intern50!$AF$32</f>
        <v>1.758893280632411</v>
      </c>
      <c r="T29" s="33"/>
      <c r="U29" s="84">
        <f>AVERAGE(C29:S29)</f>
        <v>1.5696623377445156</v>
      </c>
    </row>
    <row r="30" spans="1:21" s="34" customFormat="1" ht="12.75">
      <c r="A30" s="25"/>
      <c r="B30" s="33"/>
      <c r="C30" s="125">
        <f aca="true" t="shared" si="13" ref="C30:O30">$U29</f>
        <v>1.5696623377445156</v>
      </c>
      <c r="D30" s="125">
        <f t="shared" si="13"/>
        <v>1.5696623377445156</v>
      </c>
      <c r="E30" s="125">
        <f t="shared" si="13"/>
        <v>1.5696623377445156</v>
      </c>
      <c r="F30" s="125">
        <f t="shared" si="13"/>
        <v>1.5696623377445156</v>
      </c>
      <c r="G30" s="125">
        <f t="shared" si="13"/>
        <v>1.5696623377445156</v>
      </c>
      <c r="H30" s="125">
        <f t="shared" si="13"/>
        <v>1.5696623377445156</v>
      </c>
      <c r="I30" s="125">
        <f t="shared" si="13"/>
        <v>1.5696623377445156</v>
      </c>
      <c r="J30" s="125">
        <f t="shared" si="13"/>
        <v>1.5696623377445156</v>
      </c>
      <c r="K30" s="125">
        <f t="shared" si="13"/>
        <v>1.5696623377445156</v>
      </c>
      <c r="L30" s="125">
        <f t="shared" si="13"/>
        <v>1.5696623377445156</v>
      </c>
      <c r="M30" s="125">
        <f t="shared" si="13"/>
        <v>1.5696623377445156</v>
      </c>
      <c r="N30" s="125">
        <f t="shared" si="13"/>
        <v>1.5696623377445156</v>
      </c>
      <c r="O30" s="125">
        <f t="shared" si="13"/>
        <v>1.5696623377445156</v>
      </c>
      <c r="P30" s="125">
        <f>$U29</f>
        <v>1.5696623377445156</v>
      </c>
      <c r="Q30" s="125">
        <f>$U29</f>
        <v>1.5696623377445156</v>
      </c>
      <c r="R30" s="125">
        <f>$U29</f>
        <v>1.5696623377445156</v>
      </c>
      <c r="S30" s="125">
        <f>$U29</f>
        <v>1.5696623377445156</v>
      </c>
      <c r="T30" s="33"/>
      <c r="U30" s="77"/>
    </row>
    <row r="31" spans="1:21" s="34" customFormat="1" ht="12.75">
      <c r="A31" s="36" t="s">
        <v>59</v>
      </c>
      <c r="B31" s="33"/>
      <c r="C31" s="108">
        <v>1.5</v>
      </c>
      <c r="D31" s="109">
        <v>2</v>
      </c>
      <c r="E31" s="107">
        <v>1.9</v>
      </c>
      <c r="F31" s="107">
        <v>1.7690058479532165</v>
      </c>
      <c r="G31" s="107">
        <v>1.737982456140351</v>
      </c>
      <c r="H31" s="109">
        <v>1.9729532163742691</v>
      </c>
      <c r="I31" s="107">
        <v>1.7729775375235732</v>
      </c>
      <c r="J31" s="107">
        <v>1.7856209150326796</v>
      </c>
      <c r="K31" s="107">
        <v>1.7000000000000002</v>
      </c>
      <c r="L31" s="108">
        <v>1.5</v>
      </c>
      <c r="M31" s="108">
        <v>1.4871794871794872</v>
      </c>
      <c r="N31" s="108">
        <v>1.4103313840155947</v>
      </c>
      <c r="O31" s="107">
        <v>1.5</v>
      </c>
      <c r="P31" s="107">
        <v>1.9</v>
      </c>
      <c r="Q31" s="107">
        <v>1.5</v>
      </c>
      <c r="R31" s="110">
        <v>1.3</v>
      </c>
      <c r="S31" s="108">
        <f>+intern50!$AF$50</f>
        <v>1.5528489475500344</v>
      </c>
      <c r="T31" s="33"/>
      <c r="U31" s="98">
        <f>AVERAGE(C31:S31)</f>
        <v>1.6640529289276005</v>
      </c>
    </row>
    <row r="32" spans="1:21" s="34" customFormat="1" ht="12.75">
      <c r="A32" s="37"/>
      <c r="B32" s="33"/>
      <c r="C32" s="125">
        <f aca="true" t="shared" si="14" ref="C32:O32">$U31</f>
        <v>1.6640529289276005</v>
      </c>
      <c r="D32" s="125">
        <f t="shared" si="14"/>
        <v>1.6640529289276005</v>
      </c>
      <c r="E32" s="125">
        <f t="shared" si="14"/>
        <v>1.6640529289276005</v>
      </c>
      <c r="F32" s="125">
        <f t="shared" si="14"/>
        <v>1.6640529289276005</v>
      </c>
      <c r="G32" s="125">
        <f t="shared" si="14"/>
        <v>1.6640529289276005</v>
      </c>
      <c r="H32" s="125">
        <f t="shared" si="14"/>
        <v>1.6640529289276005</v>
      </c>
      <c r="I32" s="125">
        <f t="shared" si="14"/>
        <v>1.6640529289276005</v>
      </c>
      <c r="J32" s="125">
        <f t="shared" si="14"/>
        <v>1.6640529289276005</v>
      </c>
      <c r="K32" s="125">
        <f t="shared" si="14"/>
        <v>1.6640529289276005</v>
      </c>
      <c r="L32" s="125">
        <f t="shared" si="14"/>
        <v>1.6640529289276005</v>
      </c>
      <c r="M32" s="125">
        <f t="shared" si="14"/>
        <v>1.6640529289276005</v>
      </c>
      <c r="N32" s="125">
        <f t="shared" si="14"/>
        <v>1.6640529289276005</v>
      </c>
      <c r="O32" s="125">
        <f t="shared" si="14"/>
        <v>1.6640529289276005</v>
      </c>
      <c r="P32" s="125">
        <f>$U31</f>
        <v>1.6640529289276005</v>
      </c>
      <c r="Q32" s="125">
        <f>$U31</f>
        <v>1.6640529289276005</v>
      </c>
      <c r="R32" s="125">
        <f>$U31</f>
        <v>1.6640529289276005</v>
      </c>
      <c r="S32" s="125">
        <f>$U31</f>
        <v>1.6640529289276005</v>
      </c>
      <c r="T32" s="33"/>
      <c r="U32" s="85"/>
    </row>
    <row r="33" spans="1:21" ht="12.75">
      <c r="A33" s="22"/>
      <c r="B33" s="22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15"/>
      <c r="O33" s="115"/>
      <c r="P33" s="115"/>
      <c r="Q33" s="115"/>
      <c r="R33" s="115"/>
      <c r="S33" s="115"/>
      <c r="T33" s="22"/>
      <c r="U33" s="86"/>
    </row>
    <row r="34" spans="1:21" ht="12.75">
      <c r="A34" s="22"/>
      <c r="B34" s="22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5"/>
      <c r="O34" s="115"/>
      <c r="P34" s="115"/>
      <c r="Q34" s="115"/>
      <c r="R34" s="115"/>
      <c r="S34" s="115"/>
      <c r="T34" s="22"/>
      <c r="U34" s="86"/>
    </row>
    <row r="35" spans="1:21" ht="12.75">
      <c r="A35" s="21" t="s">
        <v>11</v>
      </c>
      <c r="B35" s="22"/>
      <c r="C35" s="107">
        <v>1.4</v>
      </c>
      <c r="D35" s="108">
        <v>1.3</v>
      </c>
      <c r="E35" s="109">
        <v>1.8</v>
      </c>
      <c r="F35" s="107">
        <v>1.5</v>
      </c>
      <c r="G35" s="107">
        <v>1.4</v>
      </c>
      <c r="H35" s="107">
        <v>1.5625</v>
      </c>
      <c r="I35" s="107">
        <v>1.52</v>
      </c>
      <c r="J35" s="107">
        <v>1.6923076923076923</v>
      </c>
      <c r="K35" s="107">
        <v>1.6</v>
      </c>
      <c r="L35" s="110">
        <v>1</v>
      </c>
      <c r="M35" s="108">
        <v>1.4285714285714286</v>
      </c>
      <c r="N35" s="107">
        <v>1.3636363636363635</v>
      </c>
      <c r="O35" s="107">
        <v>1.6</v>
      </c>
      <c r="P35" s="107">
        <v>1.3</v>
      </c>
      <c r="Q35" s="107">
        <v>1.5</v>
      </c>
      <c r="R35" s="107">
        <v>1.1</v>
      </c>
      <c r="S35" s="107">
        <f>+intern50!$AF$52</f>
        <v>1.391304347826087</v>
      </c>
      <c r="T35" s="22"/>
      <c r="U35" s="80">
        <f>AVERAGE(C35:S35)</f>
        <v>1.4387246960200926</v>
      </c>
    </row>
    <row r="36" spans="3:21" ht="12.75">
      <c r="C36" s="125">
        <f aca="true" t="shared" si="15" ref="C36:R36">$U35</f>
        <v>1.4387246960200926</v>
      </c>
      <c r="D36" s="125">
        <f t="shared" si="15"/>
        <v>1.4387246960200926</v>
      </c>
      <c r="E36" s="125">
        <f t="shared" si="15"/>
        <v>1.4387246960200926</v>
      </c>
      <c r="F36" s="125">
        <f t="shared" si="15"/>
        <v>1.4387246960200926</v>
      </c>
      <c r="G36" s="125">
        <f t="shared" si="15"/>
        <v>1.4387246960200926</v>
      </c>
      <c r="H36" s="125">
        <f t="shared" si="15"/>
        <v>1.4387246960200926</v>
      </c>
      <c r="I36" s="125">
        <f t="shared" si="15"/>
        <v>1.4387246960200926</v>
      </c>
      <c r="J36" s="125">
        <f t="shared" si="15"/>
        <v>1.4387246960200926</v>
      </c>
      <c r="K36" s="125">
        <f t="shared" si="15"/>
        <v>1.4387246960200926</v>
      </c>
      <c r="L36" s="125">
        <f t="shared" si="15"/>
        <v>1.4387246960200926</v>
      </c>
      <c r="M36" s="125">
        <f t="shared" si="15"/>
        <v>1.4387246960200926</v>
      </c>
      <c r="N36" s="125">
        <f t="shared" si="15"/>
        <v>1.4387246960200926</v>
      </c>
      <c r="O36" s="125">
        <f t="shared" si="15"/>
        <v>1.4387246960200926</v>
      </c>
      <c r="P36" s="125">
        <f t="shared" si="15"/>
        <v>1.4387246960200926</v>
      </c>
      <c r="Q36" s="125">
        <f t="shared" si="15"/>
        <v>1.4387246960200926</v>
      </c>
      <c r="R36" s="125">
        <f t="shared" si="15"/>
        <v>1.4387246960200926</v>
      </c>
      <c r="S36" s="125">
        <f>$U35</f>
        <v>1.4387246960200926</v>
      </c>
      <c r="U36" s="87"/>
    </row>
    <row r="37" spans="3:21" ht="12.75">
      <c r="C37" s="125">
        <f>$U38</f>
        <v>21.11764705882353</v>
      </c>
      <c r="D37" s="125">
        <f aca="true" t="shared" si="16" ref="D37:S37">$U38</f>
        <v>21.11764705882353</v>
      </c>
      <c r="E37" s="125">
        <f t="shared" si="16"/>
        <v>21.11764705882353</v>
      </c>
      <c r="F37" s="125">
        <f t="shared" si="16"/>
        <v>21.11764705882353</v>
      </c>
      <c r="G37" s="125">
        <f t="shared" si="16"/>
        <v>21.11764705882353</v>
      </c>
      <c r="H37" s="125">
        <f t="shared" si="16"/>
        <v>21.11764705882353</v>
      </c>
      <c r="I37" s="125">
        <f t="shared" si="16"/>
        <v>21.11764705882353</v>
      </c>
      <c r="J37" s="125">
        <f t="shared" si="16"/>
        <v>21.11764705882353</v>
      </c>
      <c r="K37" s="125">
        <f t="shared" si="16"/>
        <v>21.11764705882353</v>
      </c>
      <c r="L37" s="125">
        <f t="shared" si="16"/>
        <v>21.11764705882353</v>
      </c>
      <c r="M37" s="125">
        <f t="shared" si="16"/>
        <v>21.11764705882353</v>
      </c>
      <c r="N37" s="125">
        <f t="shared" si="16"/>
        <v>21.11764705882353</v>
      </c>
      <c r="O37" s="125">
        <f t="shared" si="16"/>
        <v>21.11764705882353</v>
      </c>
      <c r="P37" s="125">
        <f t="shared" si="16"/>
        <v>21.11764705882353</v>
      </c>
      <c r="Q37" s="125">
        <f t="shared" si="16"/>
        <v>21.11764705882353</v>
      </c>
      <c r="R37" s="125">
        <f t="shared" si="16"/>
        <v>21.11764705882353</v>
      </c>
      <c r="S37" s="125">
        <f t="shared" si="16"/>
        <v>21.11764705882353</v>
      </c>
      <c r="U37" s="87"/>
    </row>
    <row r="38" spans="1:21" ht="12.75">
      <c r="A38" s="38" t="s">
        <v>37</v>
      </c>
      <c r="C38" s="117">
        <v>20</v>
      </c>
      <c r="D38" s="117">
        <v>19</v>
      </c>
      <c r="E38" s="117">
        <v>21</v>
      </c>
      <c r="F38" s="117">
        <v>21</v>
      </c>
      <c r="G38" s="117">
        <v>23</v>
      </c>
      <c r="H38" s="117">
        <v>20</v>
      </c>
      <c r="I38" s="118">
        <v>31</v>
      </c>
      <c r="J38" s="117">
        <v>21</v>
      </c>
      <c r="K38" s="117">
        <v>24</v>
      </c>
      <c r="L38" s="117">
        <v>19</v>
      </c>
      <c r="M38" s="119">
        <v>15</v>
      </c>
      <c r="N38" s="119">
        <v>23</v>
      </c>
      <c r="O38" s="120">
        <v>14</v>
      </c>
      <c r="P38" s="119">
        <v>20</v>
      </c>
      <c r="Q38" s="119">
        <v>19</v>
      </c>
      <c r="R38" s="119">
        <v>23</v>
      </c>
      <c r="S38" s="119">
        <v>26</v>
      </c>
      <c r="U38" s="88">
        <f>AVERAGE(C38:S38)</f>
        <v>21.11764705882353</v>
      </c>
    </row>
    <row r="39" spans="1:21" ht="12.75">
      <c r="A39" s="36" t="s">
        <v>60</v>
      </c>
      <c r="C39" s="119"/>
      <c r="D39" s="119"/>
      <c r="E39" s="119"/>
      <c r="F39" s="119">
        <v>21</v>
      </c>
      <c r="G39" s="119">
        <v>22</v>
      </c>
      <c r="H39" s="119">
        <v>20</v>
      </c>
      <c r="I39" s="119">
        <v>30</v>
      </c>
      <c r="J39" s="119">
        <v>21</v>
      </c>
      <c r="K39" s="119">
        <v>23</v>
      </c>
      <c r="L39" s="119">
        <v>11</v>
      </c>
      <c r="M39" s="119">
        <v>15</v>
      </c>
      <c r="N39" s="119">
        <v>19</v>
      </c>
      <c r="O39" s="119">
        <v>14</v>
      </c>
      <c r="P39" s="119">
        <v>19</v>
      </c>
      <c r="Q39" s="119">
        <v>19</v>
      </c>
      <c r="R39" s="119">
        <v>23</v>
      </c>
      <c r="S39" s="119">
        <v>24</v>
      </c>
      <c r="U39" s="89"/>
    </row>
    <row r="40" spans="1:21" ht="12.75">
      <c r="A40" s="36" t="s">
        <v>61</v>
      </c>
      <c r="C40" s="121"/>
      <c r="D40" s="121"/>
      <c r="E40" s="121"/>
      <c r="F40" s="121">
        <f>F39/F38</f>
        <v>1</v>
      </c>
      <c r="G40" s="121">
        <f aca="true" t="shared" si="17" ref="G40:O40">G39/G38</f>
        <v>0.9565217391304348</v>
      </c>
      <c r="H40" s="122">
        <f t="shared" si="17"/>
        <v>1</v>
      </c>
      <c r="I40" s="121">
        <f t="shared" si="17"/>
        <v>0.967741935483871</v>
      </c>
      <c r="J40" s="122">
        <f t="shared" si="17"/>
        <v>1</v>
      </c>
      <c r="K40" s="121">
        <f t="shared" si="17"/>
        <v>0.9583333333333334</v>
      </c>
      <c r="L40" s="123">
        <f t="shared" si="17"/>
        <v>0.5789473684210527</v>
      </c>
      <c r="M40" s="122">
        <f t="shared" si="17"/>
        <v>1</v>
      </c>
      <c r="N40" s="121">
        <f t="shared" si="17"/>
        <v>0.8260869565217391</v>
      </c>
      <c r="O40" s="122">
        <f t="shared" si="17"/>
        <v>1</v>
      </c>
      <c r="P40" s="124">
        <f>P39/P38</f>
        <v>0.95</v>
      </c>
      <c r="Q40" s="122">
        <f>Q39/Q38</f>
        <v>1</v>
      </c>
      <c r="R40" s="122">
        <f>R39/R38</f>
        <v>1</v>
      </c>
      <c r="S40" s="124">
        <f>S39/S38</f>
        <v>0.9230769230769231</v>
      </c>
      <c r="U40" s="90">
        <f>AVERAGE(C40:S40)</f>
        <v>0.9400505897119537</v>
      </c>
    </row>
    <row r="41" spans="3:19" ht="12.75">
      <c r="C41" s="35">
        <f aca="true" t="shared" si="18" ref="C41:L41">$U40</f>
        <v>0.9400505897119537</v>
      </c>
      <c r="D41" s="35">
        <f t="shared" si="18"/>
        <v>0.9400505897119537</v>
      </c>
      <c r="E41" s="35">
        <f t="shared" si="18"/>
        <v>0.9400505897119537</v>
      </c>
      <c r="F41" s="35">
        <f t="shared" si="18"/>
        <v>0.9400505897119537</v>
      </c>
      <c r="G41" s="35">
        <f t="shared" si="18"/>
        <v>0.9400505897119537</v>
      </c>
      <c r="H41" s="35">
        <f t="shared" si="18"/>
        <v>0.9400505897119537</v>
      </c>
      <c r="I41" s="35">
        <f t="shared" si="18"/>
        <v>0.9400505897119537</v>
      </c>
      <c r="J41" s="35">
        <f t="shared" si="18"/>
        <v>0.9400505897119537</v>
      </c>
      <c r="K41" s="35">
        <f t="shared" si="18"/>
        <v>0.9400505897119537</v>
      </c>
      <c r="L41" s="35">
        <f t="shared" si="18"/>
        <v>0.9400505897119537</v>
      </c>
      <c r="M41" s="35">
        <v>0.9326930470460864</v>
      </c>
      <c r="N41" s="35">
        <f aca="true" t="shared" si="19" ref="N41:S41">$U40</f>
        <v>0.9400505897119537</v>
      </c>
      <c r="O41" s="35">
        <f t="shared" si="19"/>
        <v>0.9400505897119537</v>
      </c>
      <c r="P41" s="35">
        <f t="shared" si="19"/>
        <v>0.9400505897119537</v>
      </c>
      <c r="Q41" s="35">
        <f t="shared" si="19"/>
        <v>0.9400505897119537</v>
      </c>
      <c r="R41" s="35">
        <f t="shared" si="19"/>
        <v>0.9400505897119537</v>
      </c>
      <c r="S41" s="35">
        <f t="shared" si="19"/>
        <v>0.9400505897119537</v>
      </c>
    </row>
    <row r="42" spans="12:13" ht="12.75">
      <c r="L42" s="39" t="s">
        <v>43</v>
      </c>
      <c r="M42" s="40" t="s">
        <v>48</v>
      </c>
    </row>
  </sheetData>
  <sheetProtection/>
  <printOptions horizontalCentered="1"/>
  <pageMargins left="0" right="0" top="0.5902777777777778" bottom="0.39375" header="0" footer="0.5118055555555555"/>
  <pageSetup horizontalDpi="300" verticalDpi="300" orientation="landscape" paperSize="9" scale="83" r:id="rId1"/>
  <headerFooter alignWithMargins="0">
    <oddHeader>&amp;R&amp;8[&amp;F]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A35"/>
  <sheetViews>
    <sheetView zoomScale="85" zoomScaleNormal="85" zoomScalePageLayoutView="0" workbookViewId="0" topLeftCell="A1">
      <selection activeCell="M40" sqref="A1:M40"/>
    </sheetView>
  </sheetViews>
  <sheetFormatPr defaultColWidth="11.421875" defaultRowHeight="12.75"/>
  <cols>
    <col min="13" max="13" width="5.140625" style="0" customWidth="1"/>
  </cols>
  <sheetData>
    <row r="35" ht="17.25">
      <c r="A35" s="41" t="s">
        <v>62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5" zoomScaleNormal="85" zoomScaleSheetLayoutView="85" zoomScalePageLayoutView="0" workbookViewId="0" topLeftCell="A1">
      <selection activeCell="U22" sqref="U22"/>
    </sheetView>
  </sheetViews>
  <sheetFormatPr defaultColWidth="11.421875" defaultRowHeight="12.75"/>
  <cols>
    <col min="9" max="9" width="13.7109375" style="0" customWidth="1"/>
    <col min="10" max="10" width="17.28125" style="0" customWidth="1"/>
    <col min="11" max="11" width="14.421875" style="0" customWidth="1"/>
  </cols>
  <sheetData>
    <row r="1" ht="17.25">
      <c r="A1" s="41" t="s">
        <v>63</v>
      </c>
    </row>
    <row r="8" spans="11:13" ht="12.75">
      <c r="K8" s="93" t="s">
        <v>120</v>
      </c>
      <c r="L8" s="42"/>
      <c r="M8" s="42"/>
    </row>
    <row r="9" spans="11:13" ht="12.75">
      <c r="K9" s="93" t="s">
        <v>64</v>
      </c>
      <c r="L9" s="42"/>
      <c r="M9" s="42"/>
    </row>
    <row r="10" ht="12.75">
      <c r="K10" s="6"/>
    </row>
    <row r="11" ht="12.75">
      <c r="K11" s="94" t="s">
        <v>121</v>
      </c>
    </row>
    <row r="12" ht="12.75">
      <c r="K12" s="94" t="s">
        <v>64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SheetLayoutView="120" zoomScalePageLayoutView="0" workbookViewId="0" topLeftCell="A1">
      <selection activeCell="A38" sqref="A1:K38"/>
    </sheetView>
  </sheetViews>
  <sheetFormatPr defaultColWidth="11.421875" defaultRowHeight="12.75"/>
  <cols>
    <col min="5" max="5" width="14.28125" style="0" customWidth="1"/>
  </cols>
  <sheetData>
    <row r="1" ht="17.25">
      <c r="A1" s="41" t="s">
        <v>65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SheetLayoutView="85" zoomScalePageLayoutView="0" workbookViewId="0" topLeftCell="A1">
      <selection activeCell="M42" sqref="M42"/>
    </sheetView>
  </sheetViews>
  <sheetFormatPr defaultColWidth="11.421875" defaultRowHeight="12.75"/>
  <sheetData>
    <row r="1" ht="17.25">
      <c r="A1" s="41" t="s">
        <v>9</v>
      </c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zoomScaleSheetLayoutView="150" zoomScalePageLayoutView="0" workbookViewId="0" topLeftCell="A1">
      <selection activeCell="H6" sqref="H6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85" zoomScaleNormal="85" zoomScaleSheetLayoutView="75" zoomScalePageLayoutView="0" workbookViewId="0" topLeftCell="A1">
      <selection activeCell="D38" sqref="D38"/>
    </sheetView>
  </sheetViews>
  <sheetFormatPr defaultColWidth="11.421875" defaultRowHeight="12.75"/>
  <cols>
    <col min="1" max="1" width="13.28125" style="0" bestFit="1" customWidth="1"/>
    <col min="3" max="3" width="14.7109375" style="0" customWidth="1"/>
    <col min="4" max="4" width="7.421875" style="0" customWidth="1"/>
    <col min="5" max="5" width="9.00390625" style="0" customWidth="1"/>
    <col min="12" max="12" width="15.00390625" style="0" customWidth="1"/>
  </cols>
  <sheetData>
    <row r="1" spans="1:15" s="44" customFormat="1" ht="25.5" customHeight="1">
      <c r="A1" s="43"/>
      <c r="B1" s="54" t="s">
        <v>66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44" customFormat="1" ht="9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44" customFormat="1" ht="18.75" customHeight="1">
      <c r="A3" s="43"/>
      <c r="B3" s="43"/>
      <c r="C3" s="45" t="s">
        <v>140</v>
      </c>
      <c r="D3" s="46"/>
      <c r="E3" s="46"/>
      <c r="F3" s="46"/>
      <c r="G3" s="46"/>
      <c r="H3" s="46"/>
      <c r="I3" s="43"/>
      <c r="J3" s="43"/>
      <c r="K3" s="43"/>
      <c r="L3" s="43"/>
      <c r="M3" s="43"/>
      <c r="N3" s="43"/>
      <c r="O3" s="43"/>
    </row>
    <row r="4" spans="1:15" s="44" customFormat="1" ht="9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44" customFormat="1" ht="14.25" customHeight="1">
      <c r="A5" s="3" t="s">
        <v>67</v>
      </c>
      <c r="B5" s="43"/>
      <c r="C5" s="43"/>
      <c r="D5" s="47" t="s">
        <v>68</v>
      </c>
      <c r="E5" s="47" t="s">
        <v>69</v>
      </c>
      <c r="F5" s="3" t="s">
        <v>70</v>
      </c>
      <c r="G5" s="43"/>
      <c r="H5" s="43"/>
      <c r="I5" s="43"/>
      <c r="J5" s="43"/>
      <c r="K5" s="43"/>
      <c r="L5" s="43"/>
      <c r="M5" s="43"/>
      <c r="N5" s="43"/>
      <c r="O5" s="43"/>
    </row>
    <row r="6" spans="1:15" s="44" customFormat="1" ht="14.25" customHeight="1">
      <c r="A6" s="48"/>
      <c r="B6" s="48"/>
      <c r="C6" s="48"/>
      <c r="D6" s="49"/>
      <c r="E6" s="50" t="s">
        <v>71</v>
      </c>
      <c r="F6" s="48"/>
      <c r="G6" s="48"/>
      <c r="H6" s="48"/>
      <c r="I6" s="48"/>
      <c r="J6" s="48"/>
      <c r="K6" s="48"/>
      <c r="L6" s="48"/>
      <c r="M6" s="43"/>
      <c r="N6" s="43"/>
      <c r="O6" s="43"/>
    </row>
    <row r="7" spans="1:15" s="44" customFormat="1" ht="9.75" customHeight="1">
      <c r="A7" s="43"/>
      <c r="B7" s="43"/>
      <c r="C7" s="43"/>
      <c r="D7" s="51"/>
      <c r="E7" s="52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4" customFormat="1" ht="14.25" customHeight="1">
      <c r="A8" s="3" t="s">
        <v>72</v>
      </c>
      <c r="B8" s="51"/>
      <c r="C8"/>
      <c r="D8" s="47">
        <v>1.4</v>
      </c>
      <c r="E8" s="47">
        <v>1.4</v>
      </c>
      <c r="F8" s="51" t="s">
        <v>147</v>
      </c>
      <c r="G8" s="51"/>
      <c r="H8" s="51"/>
      <c r="I8" s="51"/>
      <c r="J8" s="51"/>
      <c r="K8" s="51"/>
      <c r="L8" s="51"/>
      <c r="M8" s="51"/>
      <c r="N8" s="51"/>
      <c r="O8" s="43"/>
    </row>
    <row r="9" spans="1:15" s="44" customFormat="1" ht="14.25" customHeight="1">
      <c r="A9" s="3"/>
      <c r="B9" s="51"/>
      <c r="C9"/>
      <c r="D9" s="47"/>
      <c r="E9" s="47"/>
      <c r="F9" s="51"/>
      <c r="G9" s="51"/>
      <c r="H9" s="51"/>
      <c r="I9" s="51"/>
      <c r="J9" s="51"/>
      <c r="K9" s="51"/>
      <c r="L9" s="51"/>
      <c r="M9" s="51"/>
      <c r="N9" s="51"/>
      <c r="O9" s="43"/>
    </row>
    <row r="10" spans="1:15" s="44" customFormat="1" ht="14.25" customHeight="1">
      <c r="A10" s="3" t="s">
        <v>73</v>
      </c>
      <c r="B10" s="51"/>
      <c r="C10"/>
      <c r="D10" s="47">
        <v>26</v>
      </c>
      <c r="E10" s="47">
        <v>21</v>
      </c>
      <c r="F10" s="51" t="s">
        <v>141</v>
      </c>
      <c r="G10" s="51"/>
      <c r="H10" s="51"/>
      <c r="I10" s="51"/>
      <c r="J10" s="51"/>
      <c r="K10" s="51"/>
      <c r="L10" s="51"/>
      <c r="M10" s="51"/>
      <c r="N10" s="51"/>
      <c r="O10" s="43"/>
    </row>
    <row r="11" spans="1:15" s="44" customFormat="1" ht="14.25" customHeight="1">
      <c r="A11" s="3"/>
      <c r="B11" s="51"/>
      <c r="C11" s="51"/>
      <c r="D11" s="47"/>
      <c r="E11" s="47"/>
      <c r="F11" s="51"/>
      <c r="G11" s="51"/>
      <c r="H11" s="51"/>
      <c r="I11" s="51"/>
      <c r="J11" s="51"/>
      <c r="K11" s="51"/>
      <c r="L11" s="51"/>
      <c r="M11" s="51"/>
      <c r="N11" s="51"/>
      <c r="O11" s="43"/>
    </row>
    <row r="12" spans="1:15" s="44" customFormat="1" ht="14.25" customHeight="1">
      <c r="A12" s="3" t="s">
        <v>74</v>
      </c>
      <c r="B12" s="51"/>
      <c r="C12" s="51"/>
      <c r="D12" s="97">
        <v>0.92</v>
      </c>
      <c r="E12" s="97">
        <v>0.94</v>
      </c>
      <c r="F12" s="51" t="s">
        <v>142</v>
      </c>
      <c r="G12" s="51"/>
      <c r="H12" s="51"/>
      <c r="I12" s="51"/>
      <c r="J12" s="51"/>
      <c r="K12" s="51"/>
      <c r="L12" s="51"/>
      <c r="M12" s="51"/>
      <c r="N12" s="51"/>
      <c r="O12" s="43"/>
    </row>
    <row r="13" spans="1:15" s="44" customFormat="1" ht="14.25" customHeight="1">
      <c r="A13" s="3"/>
      <c r="B13" s="51"/>
      <c r="C13" s="51"/>
      <c r="D13" s="97"/>
      <c r="E13" s="97"/>
      <c r="F13" s="51"/>
      <c r="G13" s="51"/>
      <c r="H13" s="51"/>
      <c r="I13" s="51"/>
      <c r="J13" s="51"/>
      <c r="K13" s="51"/>
      <c r="L13" s="51"/>
      <c r="M13" s="51"/>
      <c r="N13" s="51"/>
      <c r="O13" s="43"/>
    </row>
    <row r="14" spans="1:15" s="44" customFormat="1" ht="14.25" customHeight="1">
      <c r="A14" s="3"/>
      <c r="B14" s="51"/>
      <c r="C14" s="51"/>
      <c r="D14" s="47"/>
      <c r="E14" s="47"/>
      <c r="F14" s="51"/>
      <c r="G14" s="51"/>
      <c r="H14" s="51"/>
      <c r="I14" s="51"/>
      <c r="J14" s="51"/>
      <c r="K14" s="51"/>
      <c r="L14" s="51"/>
      <c r="M14" s="51"/>
      <c r="N14" s="51"/>
      <c r="O14" s="43"/>
    </row>
    <row r="15" spans="1:15" s="44" customFormat="1" ht="14.25" customHeight="1">
      <c r="A15" s="3" t="s">
        <v>75</v>
      </c>
      <c r="B15" s="51"/>
      <c r="C15" s="51"/>
      <c r="D15" s="47">
        <v>1.3</v>
      </c>
      <c r="E15" s="47">
        <v>1.4</v>
      </c>
      <c r="F15" s="51" t="s">
        <v>123</v>
      </c>
      <c r="G15" s="51"/>
      <c r="H15" s="51"/>
      <c r="I15" s="51"/>
      <c r="J15" s="51"/>
      <c r="K15" s="51"/>
      <c r="L15" s="51"/>
      <c r="M15" s="51"/>
      <c r="N15" s="51"/>
      <c r="O15" s="43"/>
    </row>
    <row r="16" spans="1:15" s="44" customFormat="1" ht="14.25" customHeight="1">
      <c r="A16" s="3"/>
      <c r="B16" s="51"/>
      <c r="C16" s="51"/>
      <c r="D16" s="47"/>
      <c r="E16" s="47"/>
      <c r="F16" s="51"/>
      <c r="G16" s="51"/>
      <c r="H16" s="51"/>
      <c r="I16" s="51"/>
      <c r="J16" s="51"/>
      <c r="K16" s="51"/>
      <c r="L16" s="51"/>
      <c r="M16" s="51"/>
      <c r="N16" s="51"/>
      <c r="O16" s="43"/>
    </row>
    <row r="17" spans="1:15" s="44" customFormat="1" ht="14.25" customHeight="1">
      <c r="A17" s="3" t="s">
        <v>76</v>
      </c>
      <c r="B17" s="51"/>
      <c r="C17" s="51"/>
      <c r="D17" s="47">
        <v>1.5</v>
      </c>
      <c r="E17" s="47">
        <v>1.5</v>
      </c>
      <c r="F17" s="51" t="s">
        <v>143</v>
      </c>
      <c r="G17" s="51"/>
      <c r="H17" s="51"/>
      <c r="I17" s="51"/>
      <c r="J17" s="51"/>
      <c r="K17" s="51"/>
      <c r="L17" s="51"/>
      <c r="M17" s="51"/>
      <c r="N17" s="51"/>
      <c r="O17" s="43"/>
    </row>
    <row r="18" spans="1:15" s="44" customFormat="1" ht="14.25" customHeight="1">
      <c r="A18" s="3"/>
      <c r="B18" s="51"/>
      <c r="C18" s="51"/>
      <c r="D18" s="47"/>
      <c r="E18" s="47"/>
      <c r="F18" s="51" t="s">
        <v>144</v>
      </c>
      <c r="G18" s="51"/>
      <c r="H18" s="51"/>
      <c r="I18" s="51"/>
      <c r="J18" s="51"/>
      <c r="K18" s="51"/>
      <c r="L18" s="51"/>
      <c r="M18" s="51"/>
      <c r="N18" s="51"/>
      <c r="O18" s="43"/>
    </row>
    <row r="19" spans="1:15" s="44" customFormat="1" ht="14.25" customHeight="1">
      <c r="A19" s="3" t="s">
        <v>77</v>
      </c>
      <c r="B19" s="51"/>
      <c r="C19" s="51"/>
      <c r="D19" s="47">
        <v>1.9</v>
      </c>
      <c r="E19" s="47">
        <v>1.8</v>
      </c>
      <c r="F19" s="51" t="s">
        <v>145</v>
      </c>
      <c r="G19" s="51"/>
      <c r="H19" s="51"/>
      <c r="I19" s="51"/>
      <c r="J19" s="51"/>
      <c r="K19" s="51"/>
      <c r="L19" s="51"/>
      <c r="M19" s="51"/>
      <c r="N19" s="51"/>
      <c r="O19" s="43"/>
    </row>
    <row r="20" spans="1:15" s="44" customFormat="1" ht="14.25" customHeight="1">
      <c r="A20" s="3"/>
      <c r="B20" s="51"/>
      <c r="C20" s="51"/>
      <c r="D20" s="47"/>
      <c r="E20" s="47"/>
      <c r="F20" s="51"/>
      <c r="G20" s="51"/>
      <c r="H20" s="51"/>
      <c r="I20" s="51"/>
      <c r="J20" s="51"/>
      <c r="K20" s="51"/>
      <c r="L20" s="51"/>
      <c r="M20" s="51"/>
      <c r="N20" s="51"/>
      <c r="O20" s="43"/>
    </row>
    <row r="21" spans="1:15" s="44" customFormat="1" ht="14.25" customHeight="1">
      <c r="A21" s="3" t="s">
        <v>78</v>
      </c>
      <c r="B21" s="51"/>
      <c r="C21" s="51"/>
      <c r="D21" s="47">
        <v>1.3</v>
      </c>
      <c r="E21" s="47">
        <v>1.4</v>
      </c>
      <c r="F21" s="51" t="s">
        <v>148</v>
      </c>
      <c r="G21" s="51"/>
      <c r="H21" s="51"/>
      <c r="I21" s="51"/>
      <c r="J21" s="51"/>
      <c r="K21" s="51"/>
      <c r="L21" s="51"/>
      <c r="M21" s="51"/>
      <c r="N21" s="51"/>
      <c r="O21" s="43"/>
    </row>
    <row r="22" spans="1:15" s="44" customFormat="1" ht="14.25" customHeight="1">
      <c r="A22" s="3"/>
      <c r="B22" s="51"/>
      <c r="C22" s="51"/>
      <c r="D22" s="47"/>
      <c r="E22" s="47"/>
      <c r="F22" s="51"/>
      <c r="G22" s="51"/>
      <c r="H22" s="51"/>
      <c r="I22" s="51"/>
      <c r="J22" s="51"/>
      <c r="K22" s="51"/>
      <c r="L22" s="51"/>
      <c r="M22" s="51"/>
      <c r="N22" s="51"/>
      <c r="O22" s="43"/>
    </row>
    <row r="23" spans="1:15" s="44" customFormat="1" ht="14.25" customHeight="1">
      <c r="A23" s="3" t="s">
        <v>79</v>
      </c>
      <c r="B23" s="51"/>
      <c r="C23" s="51"/>
      <c r="D23" s="47">
        <v>1.3</v>
      </c>
      <c r="E23" s="47">
        <v>1.4</v>
      </c>
      <c r="F23" s="51" t="s">
        <v>146</v>
      </c>
      <c r="G23" s="51"/>
      <c r="H23" s="51"/>
      <c r="I23" s="51"/>
      <c r="J23" s="51"/>
      <c r="K23" s="51"/>
      <c r="L23" s="51"/>
      <c r="M23" s="51"/>
      <c r="N23" s="51"/>
      <c r="O23" s="43"/>
    </row>
    <row r="24" spans="1:15" s="44" customFormat="1" ht="14.25" customHeight="1">
      <c r="A24" s="3"/>
      <c r="B24" s="51"/>
      <c r="C24" s="51"/>
      <c r="D24" s="47"/>
      <c r="E24" s="47"/>
      <c r="F24" s="51"/>
      <c r="G24" s="51"/>
      <c r="H24" s="51"/>
      <c r="I24" s="51"/>
      <c r="J24" s="51"/>
      <c r="K24" s="51"/>
      <c r="L24" s="51"/>
      <c r="M24" s="51"/>
      <c r="N24" s="51"/>
      <c r="O24" s="43"/>
    </row>
    <row r="25" spans="1:15" s="44" customFormat="1" ht="14.25" customHeight="1">
      <c r="A25" s="3" t="s">
        <v>5</v>
      </c>
      <c r="B25" s="51"/>
      <c r="C25" s="51"/>
      <c r="D25" s="47">
        <v>1.4</v>
      </c>
      <c r="E25" s="47">
        <v>1.5</v>
      </c>
      <c r="F25" s="51" t="s">
        <v>148</v>
      </c>
      <c r="G25" s="51"/>
      <c r="H25" s="51"/>
      <c r="I25" s="51"/>
      <c r="J25" s="51"/>
      <c r="K25" s="51"/>
      <c r="L25" s="51"/>
      <c r="M25" s="51"/>
      <c r="N25" s="51"/>
      <c r="O25" s="43"/>
    </row>
    <row r="26" spans="1:15" s="44" customFormat="1" ht="14.25" customHeight="1">
      <c r="A26" s="3"/>
      <c r="B26" s="51"/>
      <c r="C26" s="51"/>
      <c r="D26" s="47"/>
      <c r="E26" s="47"/>
      <c r="F26" s="51"/>
      <c r="G26" s="51"/>
      <c r="H26" s="51"/>
      <c r="I26" s="51"/>
      <c r="J26" s="51"/>
      <c r="K26" s="51"/>
      <c r="L26" s="51"/>
      <c r="M26" s="51"/>
      <c r="N26" s="51"/>
      <c r="O26" s="43"/>
    </row>
    <row r="27" spans="1:15" s="44" customFormat="1" ht="14.25" customHeight="1">
      <c r="A27" s="3" t="s">
        <v>80</v>
      </c>
      <c r="B27" s="51"/>
      <c r="C27" s="51"/>
      <c r="D27" s="47">
        <v>1.2</v>
      </c>
      <c r="E27" s="47">
        <v>1.6</v>
      </c>
      <c r="F27" s="51" t="s">
        <v>149</v>
      </c>
      <c r="G27" s="51"/>
      <c r="H27" s="51"/>
      <c r="I27" s="51"/>
      <c r="J27" s="51"/>
      <c r="K27" s="51"/>
      <c r="L27" s="51"/>
      <c r="M27" s="51"/>
      <c r="N27" s="51"/>
      <c r="O27" s="43"/>
    </row>
    <row r="28" spans="1:15" s="44" customFormat="1" ht="14.25" customHeight="1">
      <c r="A28" s="3"/>
      <c r="B28" s="51"/>
      <c r="C28" s="51"/>
      <c r="D28" s="47"/>
      <c r="E28" s="47"/>
      <c r="F28" s="51" t="s">
        <v>150</v>
      </c>
      <c r="G28" s="51"/>
      <c r="H28" s="51"/>
      <c r="I28" s="51"/>
      <c r="J28" s="51"/>
      <c r="K28" s="51"/>
      <c r="L28" s="51"/>
      <c r="M28" s="51"/>
      <c r="N28" s="51"/>
      <c r="O28" s="43"/>
    </row>
    <row r="29" spans="1:15" s="44" customFormat="1" ht="14.25" customHeight="1">
      <c r="A29" s="3" t="s">
        <v>81</v>
      </c>
      <c r="B29" s="51"/>
      <c r="C29" s="51"/>
      <c r="D29" s="47">
        <v>1.3</v>
      </c>
      <c r="E29" s="47">
        <v>1.5</v>
      </c>
      <c r="F29" s="51" t="s">
        <v>151</v>
      </c>
      <c r="G29" s="51"/>
      <c r="H29" s="51"/>
      <c r="I29" s="51"/>
      <c r="J29" s="51"/>
      <c r="K29" s="51"/>
      <c r="L29" s="51"/>
      <c r="M29" s="51"/>
      <c r="N29" s="51"/>
      <c r="O29" s="43"/>
    </row>
    <row r="30" spans="1:15" s="44" customFormat="1" ht="14.25" customHeight="1">
      <c r="A30" s="3"/>
      <c r="B30" s="51"/>
      <c r="C30" s="51"/>
      <c r="D30" s="47"/>
      <c r="E30" s="47"/>
      <c r="F30" s="51" t="s">
        <v>152</v>
      </c>
      <c r="G30" s="51"/>
      <c r="H30" s="51"/>
      <c r="I30" s="51"/>
      <c r="J30" s="51"/>
      <c r="K30" s="51"/>
      <c r="L30" s="51"/>
      <c r="M30" s="51"/>
      <c r="N30" s="51"/>
      <c r="O30" s="43"/>
    </row>
    <row r="31" spans="1:15" s="44" customFormat="1" ht="14.25" customHeight="1">
      <c r="A31" s="3"/>
      <c r="B31" s="51"/>
      <c r="C31" s="51"/>
      <c r="D31" s="47"/>
      <c r="E31" s="47"/>
      <c r="F31" s="51" t="s">
        <v>153</v>
      </c>
      <c r="G31" s="51"/>
      <c r="H31" s="51"/>
      <c r="I31" s="51"/>
      <c r="J31" s="51"/>
      <c r="K31" s="51"/>
      <c r="L31" s="51"/>
      <c r="M31" s="51"/>
      <c r="N31" s="51"/>
      <c r="O31" s="43"/>
    </row>
    <row r="32" spans="1:15" s="44" customFormat="1" ht="14.25" customHeight="1">
      <c r="A32" s="3" t="s">
        <v>82</v>
      </c>
      <c r="B32" s="51"/>
      <c r="C32" s="51"/>
      <c r="D32" s="47">
        <v>1.9</v>
      </c>
      <c r="E32" s="47">
        <v>2.1</v>
      </c>
      <c r="F32" s="51" t="s">
        <v>155</v>
      </c>
      <c r="G32" s="51"/>
      <c r="H32" s="51"/>
      <c r="I32" s="51"/>
      <c r="J32" s="51"/>
      <c r="K32" s="51"/>
      <c r="L32" s="51"/>
      <c r="M32" s="51"/>
      <c r="N32" s="51"/>
      <c r="O32" s="43"/>
    </row>
    <row r="33" spans="1:15" s="44" customFormat="1" ht="14.25" customHeight="1">
      <c r="A33" s="3"/>
      <c r="B33" s="51"/>
      <c r="C33" s="51"/>
      <c r="D33" s="47"/>
      <c r="E33" s="47"/>
      <c r="F33" s="51" t="s">
        <v>154</v>
      </c>
      <c r="G33" s="51"/>
      <c r="H33" s="51"/>
      <c r="I33" s="51"/>
      <c r="J33" s="51"/>
      <c r="K33" s="51"/>
      <c r="L33" s="51"/>
      <c r="M33" s="51"/>
      <c r="N33" s="51"/>
      <c r="O33" s="43"/>
    </row>
    <row r="34" spans="1:15" s="44" customFormat="1" ht="14.25" customHeight="1">
      <c r="A34" s="51"/>
      <c r="B34" s="51"/>
      <c r="C34" s="51"/>
      <c r="D34" s="47"/>
      <c r="E34" s="47"/>
      <c r="F34" s="51"/>
      <c r="G34" s="51"/>
      <c r="H34" s="51"/>
      <c r="I34" s="51"/>
      <c r="J34" s="51"/>
      <c r="K34" s="51"/>
      <c r="L34" s="51"/>
      <c r="M34" s="51"/>
      <c r="N34" s="51"/>
      <c r="O34" s="43"/>
    </row>
    <row r="35" spans="1:15" s="44" customFormat="1" ht="14.25" customHeight="1">
      <c r="A35" s="3" t="s">
        <v>83</v>
      </c>
      <c r="B35" s="51"/>
      <c r="C35" s="51"/>
      <c r="D35" s="47">
        <v>1.8</v>
      </c>
      <c r="E35" s="47">
        <v>1.6</v>
      </c>
      <c r="F35" s="51" t="s">
        <v>156</v>
      </c>
      <c r="G35" s="51"/>
      <c r="H35" s="51"/>
      <c r="I35" s="51"/>
      <c r="J35" s="51"/>
      <c r="K35" s="51"/>
      <c r="L35" s="51"/>
      <c r="M35" s="51"/>
      <c r="N35" s="51"/>
      <c r="O35" s="43"/>
    </row>
    <row r="36" spans="1:15" s="44" customFormat="1" ht="14.25" customHeight="1">
      <c r="A36" s="3"/>
      <c r="B36" s="51"/>
      <c r="C36" s="51"/>
      <c r="D36" s="47"/>
      <c r="E36" s="47"/>
      <c r="F36" s="51"/>
      <c r="G36" s="51"/>
      <c r="H36" s="51"/>
      <c r="I36" s="51"/>
      <c r="J36" s="51"/>
      <c r="K36" s="51"/>
      <c r="L36" s="51"/>
      <c r="M36" s="51"/>
      <c r="N36" s="51"/>
      <c r="O36" s="43"/>
    </row>
    <row r="37" spans="1:15" s="44" customFormat="1" ht="14.25" customHeight="1">
      <c r="A37" s="3" t="s">
        <v>84</v>
      </c>
      <c r="B37" s="51"/>
      <c r="C37" s="51"/>
      <c r="D37" s="47">
        <v>1.6</v>
      </c>
      <c r="E37" s="47">
        <v>1.7</v>
      </c>
      <c r="F37" s="51" t="s">
        <v>157</v>
      </c>
      <c r="G37" s="51"/>
      <c r="H37" s="51"/>
      <c r="I37" s="51"/>
      <c r="J37" s="51"/>
      <c r="K37" s="51"/>
      <c r="L37" s="51"/>
      <c r="M37" s="51"/>
      <c r="N37" s="51"/>
      <c r="O37" s="43"/>
    </row>
    <row r="38" spans="1:15" s="44" customFormat="1" ht="14.25" customHeight="1">
      <c r="A38" s="51"/>
      <c r="B38" s="51"/>
      <c r="C38" s="51"/>
      <c r="D38" s="53"/>
      <c r="E38" s="53"/>
      <c r="F38" s="51"/>
      <c r="G38" s="51"/>
      <c r="H38" s="51"/>
      <c r="I38" s="51"/>
      <c r="J38" s="51"/>
      <c r="K38" s="51"/>
      <c r="L38" s="51"/>
      <c r="M38" s="51"/>
      <c r="N38" s="51"/>
      <c r="O38" s="43"/>
    </row>
    <row r="39" spans="1:15" s="44" customFormat="1" ht="14.25" customHeight="1">
      <c r="A39" s="51" t="s">
        <v>105</v>
      </c>
      <c r="B39" s="51"/>
      <c r="C39" s="51"/>
      <c r="D39" s="53"/>
      <c r="E39" s="53"/>
      <c r="F39" s="51"/>
      <c r="G39" s="51"/>
      <c r="H39" s="51"/>
      <c r="I39" s="51"/>
      <c r="J39" s="51"/>
      <c r="K39" s="51"/>
      <c r="L39" s="51"/>
      <c r="M39" s="51"/>
      <c r="N39" s="51"/>
      <c r="O39" s="43"/>
    </row>
    <row r="40" spans="1:15" s="44" customFormat="1" ht="14.25" customHeight="1">
      <c r="A40" s="104">
        <v>41044</v>
      </c>
      <c r="B40" s="51"/>
      <c r="C40" s="51"/>
      <c r="D40" s="53"/>
      <c r="E40" s="53"/>
      <c r="F40" s="51"/>
      <c r="G40" s="51"/>
      <c r="H40" s="51"/>
      <c r="I40" s="51"/>
      <c r="J40" s="51"/>
      <c r="K40" s="51"/>
      <c r="L40" s="51"/>
      <c r="M40" s="51"/>
      <c r="N40" s="51"/>
      <c r="O40" s="43"/>
    </row>
    <row r="41" spans="1:15" s="44" customFormat="1" ht="14.25" customHeight="1">
      <c r="A41" s="51"/>
      <c r="B41" s="51"/>
      <c r="C41" s="51"/>
      <c r="D41" s="53"/>
      <c r="E41" s="53"/>
      <c r="F41" s="51"/>
      <c r="G41" s="51"/>
      <c r="H41" s="51"/>
      <c r="I41" s="51"/>
      <c r="J41" s="51"/>
      <c r="K41" s="51"/>
      <c r="L41" s="51"/>
      <c r="M41" s="51"/>
      <c r="N41" s="51"/>
      <c r="O41" s="43"/>
    </row>
    <row r="42" spans="1:15" s="44" customFormat="1" ht="14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43"/>
    </row>
    <row r="43" spans="1:15" s="44" customFormat="1" ht="2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43"/>
    </row>
    <row r="44" spans="1:15" s="44" customFormat="1" ht="2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43"/>
    </row>
    <row r="45" spans="1:15" s="44" customFormat="1" ht="2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43"/>
    </row>
    <row r="46" spans="1:15" s="44" customFormat="1" ht="2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43"/>
    </row>
    <row r="47" spans="1:15" s="44" customFormat="1" ht="2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43"/>
    </row>
    <row r="48" spans="1:15" s="44" customFormat="1" ht="2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43"/>
    </row>
    <row r="49" spans="1:15" s="44" customFormat="1" ht="2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43"/>
    </row>
    <row r="50" spans="1:15" s="44" customFormat="1" ht="2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43"/>
    </row>
    <row r="51" spans="1:14" s="44" customFormat="1" ht="2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44" customFormat="1" ht="2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s="44" customFormat="1" ht="2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s="44" customFormat="1" ht="2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="44" customFormat="1" ht="20.25"/>
    <row r="56" s="44" customFormat="1" ht="20.25"/>
  </sheetData>
  <sheetProtection/>
  <printOptions/>
  <pageMargins left="0.5905511811023623" right="0.03937007874015748" top="0.3937007874015748" bottom="0.31496062992125984" header="0.11811023622047245" footer="0.03937007874015748"/>
  <pageSetup fitToHeight="1" fitToWidth="1" horizontalDpi="300" verticalDpi="300" orientation="landscape" paperSize="9" scale="93" r:id="rId1"/>
  <headerFooter alignWithMargins="0">
    <oddFooter>&amp;C&amp;"Times New Roman,Standard"&amp;12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Meyl</dc:creator>
  <cp:keywords/>
  <dc:description/>
  <cp:lastModifiedBy>Herwig R. Friedag</cp:lastModifiedBy>
  <cp:lastPrinted>2012-05-15T14:05:17Z</cp:lastPrinted>
  <dcterms:created xsi:type="dcterms:W3CDTF">2003-04-17T09:41:43Z</dcterms:created>
  <dcterms:modified xsi:type="dcterms:W3CDTF">2012-05-16T05:16:41Z</dcterms:modified>
  <cp:category/>
  <cp:version/>
  <cp:contentType/>
  <cp:contentStatus/>
  <cp:revision>47</cp:revision>
</cp:coreProperties>
</file>